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Licitacoes\EDI\Engenharia\2016\0000744-2016\"/>
    </mc:Choice>
  </mc:AlternateContent>
  <bookViews>
    <workbookView xWindow="0" yWindow="0" windowWidth="24240" windowHeight="12435"/>
  </bookViews>
  <sheets>
    <sheet name="PLANILHA ORÇAMENTÁRIA" sheetId="1" r:id="rId1"/>
  </sheets>
  <definedNames>
    <definedName name="_xlnm.Print_Area" localSheetId="0">'PLANILHA ORÇAMENTÁRIA'!$A$1:$H$432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3" i="1" l="1"/>
  <c r="H414" i="1"/>
  <c r="H415" i="1"/>
  <c r="H416" i="1"/>
  <c r="H417" i="1"/>
  <c r="H418" i="1"/>
  <c r="H419" i="1"/>
  <c r="H420" i="1"/>
  <c r="H421" i="1"/>
  <c r="H422" i="1"/>
  <c r="H423" i="1"/>
  <c r="H400" i="1"/>
  <c r="H401" i="1"/>
  <c r="H402" i="1"/>
  <c r="H403" i="1"/>
  <c r="H405" i="1"/>
  <c r="H406" i="1"/>
  <c r="H407" i="1"/>
  <c r="H408" i="1"/>
  <c r="H384" i="1"/>
  <c r="H385" i="1"/>
  <c r="H386" i="1"/>
  <c r="H387" i="1"/>
  <c r="H388" i="1"/>
  <c r="H389" i="1"/>
  <c r="H390" i="1"/>
  <c r="H391" i="1"/>
  <c r="H392" i="1"/>
  <c r="H393" i="1"/>
  <c r="H394" i="1"/>
  <c r="H395" i="1"/>
  <c r="G381" i="1"/>
  <c r="H367" i="1"/>
  <c r="H368" i="1"/>
  <c r="H369" i="1"/>
  <c r="H370" i="1"/>
  <c r="H371" i="1"/>
  <c r="H372" i="1"/>
  <c r="H373" i="1"/>
  <c r="H374" i="1"/>
  <c r="H375" i="1"/>
  <c r="H376" i="1"/>
  <c r="H377" i="1"/>
  <c r="H378" i="1"/>
  <c r="H379" i="1"/>
  <c r="H380" i="1"/>
  <c r="H343" i="1"/>
  <c r="H344" i="1"/>
  <c r="H345" i="1"/>
  <c r="H346" i="1"/>
  <c r="H347" i="1"/>
  <c r="H348" i="1"/>
  <c r="H349" i="1"/>
  <c r="H350" i="1"/>
  <c r="H351" i="1"/>
  <c r="H352" i="1"/>
  <c r="H353" i="1"/>
  <c r="H354" i="1"/>
  <c r="H355" i="1"/>
  <c r="H356" i="1"/>
  <c r="H357" i="1"/>
  <c r="H358" i="1"/>
  <c r="H359" i="1"/>
  <c r="H360" i="1"/>
  <c r="H361" i="1"/>
  <c r="H362" i="1"/>
  <c r="H363" i="1"/>
  <c r="H364" i="1"/>
  <c r="H337" i="1"/>
  <c r="H338" i="1"/>
  <c r="H339" i="1"/>
  <c r="H340" i="1"/>
  <c r="H331" i="1"/>
  <c r="H332"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288" i="1"/>
  <c r="H289" i="1"/>
  <c r="H285" i="1"/>
  <c r="H277" i="1"/>
  <c r="H278" i="1"/>
  <c r="H279" i="1"/>
  <c r="H280" i="1"/>
  <c r="H281" i="1"/>
  <c r="H282" i="1"/>
  <c r="H271" i="1"/>
  <c r="H272" i="1"/>
  <c r="H273" i="1"/>
  <c r="H274" i="1"/>
  <c r="H264" i="1"/>
  <c r="H265" i="1"/>
  <c r="H266" i="1"/>
  <c r="H267" i="1"/>
  <c r="H268" i="1"/>
  <c r="H260" i="1"/>
  <c r="H261" i="1"/>
  <c r="H257" i="1"/>
  <c r="H251" i="1"/>
  <c r="H252" i="1"/>
  <c r="H253" i="1"/>
  <c r="H254" i="1"/>
  <c r="H246" i="1"/>
  <c r="H247" i="1"/>
  <c r="H248" i="1"/>
  <c r="H231" i="1"/>
  <c r="H232" i="1"/>
  <c r="H233" i="1"/>
  <c r="H234" i="1"/>
  <c r="H235" i="1"/>
  <c r="H236" i="1"/>
  <c r="H237" i="1"/>
  <c r="H238" i="1"/>
  <c r="H239" i="1"/>
  <c r="H240" i="1"/>
  <c r="H241" i="1"/>
  <c r="H242" i="1"/>
  <c r="H243" i="1"/>
  <c r="H218" i="1"/>
  <c r="H219" i="1"/>
  <c r="H220" i="1"/>
  <c r="H221" i="1"/>
  <c r="H222" i="1"/>
  <c r="H223" i="1"/>
  <c r="H224" i="1"/>
  <c r="H225" i="1"/>
  <c r="H226" i="1"/>
  <c r="H202" i="1"/>
  <c r="H203" i="1"/>
  <c r="H204" i="1"/>
  <c r="H205" i="1"/>
  <c r="H206" i="1"/>
  <c r="H207" i="1"/>
  <c r="H208" i="1"/>
  <c r="H209" i="1"/>
  <c r="H210" i="1"/>
  <c r="H211" i="1"/>
  <c r="H212" i="1"/>
  <c r="H213" i="1"/>
  <c r="H214" i="1"/>
  <c r="H215" i="1"/>
  <c r="H194" i="1"/>
  <c r="H195" i="1"/>
  <c r="H196" i="1"/>
  <c r="H197" i="1"/>
  <c r="H198" i="1"/>
  <c r="H199" i="1"/>
  <c r="H178" i="1"/>
  <c r="H179" i="1"/>
  <c r="H180" i="1"/>
  <c r="H181" i="1"/>
  <c r="H182" i="1"/>
  <c r="H183" i="1"/>
  <c r="H184" i="1"/>
  <c r="H185" i="1"/>
  <c r="H186" i="1"/>
  <c r="H187" i="1"/>
  <c r="H188" i="1"/>
  <c r="H189" i="1"/>
  <c r="H190" i="1"/>
  <c r="H191" i="1"/>
  <c r="H167" i="1"/>
  <c r="H168" i="1"/>
  <c r="H169" i="1"/>
  <c r="H170" i="1"/>
  <c r="H171" i="1"/>
  <c r="H172" i="1"/>
  <c r="H160" i="1"/>
  <c r="H154" i="1"/>
  <c r="H155" i="1"/>
  <c r="H156" i="1"/>
  <c r="H148" i="1"/>
  <c r="H149" i="1"/>
  <c r="H150" i="1"/>
  <c r="H151" i="1"/>
  <c r="H140" i="1"/>
  <c r="H141" i="1"/>
  <c r="H142" i="1"/>
  <c r="H137" i="1"/>
  <c r="H130" i="1"/>
  <c r="H131" i="1"/>
  <c r="H132" i="1"/>
  <c r="H133" i="1"/>
  <c r="H134" i="1"/>
  <c r="H126" i="1"/>
  <c r="H127" i="1"/>
  <c r="H118" i="1"/>
  <c r="H119" i="1"/>
  <c r="H120" i="1"/>
  <c r="H121" i="1"/>
  <c r="H122" i="1"/>
  <c r="H123" i="1"/>
  <c r="H112" i="1"/>
  <c r="H113" i="1"/>
  <c r="H114" i="1"/>
  <c r="H115" i="1"/>
  <c r="H108" i="1"/>
  <c r="H96" i="1"/>
  <c r="H97" i="1"/>
  <c r="H98" i="1"/>
  <c r="H99" i="1"/>
  <c r="H100" i="1"/>
  <c r="H82" i="1"/>
  <c r="H83" i="1"/>
  <c r="H84" i="1"/>
  <c r="H85" i="1"/>
  <c r="H86" i="1"/>
  <c r="H87" i="1"/>
  <c r="H88" i="1"/>
  <c r="H89" i="1"/>
  <c r="H75" i="1"/>
  <c r="H76" i="1"/>
  <c r="H77" i="1"/>
  <c r="H66" i="1"/>
  <c r="H67" i="1"/>
  <c r="H68" i="1"/>
  <c r="H69" i="1"/>
  <c r="H70" i="1"/>
  <c r="H71" i="1"/>
  <c r="H72" i="1"/>
  <c r="H57" i="1"/>
  <c r="H47" i="1"/>
  <c r="H48" i="1"/>
  <c r="H49" i="1"/>
  <c r="H50" i="1"/>
  <c r="H51" i="1"/>
  <c r="H52" i="1"/>
  <c r="H53" i="1"/>
  <c r="H37" i="1"/>
  <c r="H32" i="1"/>
  <c r="H33" i="1"/>
  <c r="H34" i="1"/>
  <c r="H26" i="1"/>
  <c r="H27" i="1"/>
  <c r="H28" i="1"/>
  <c r="G164" i="1" l="1"/>
  <c r="F164" i="1"/>
  <c r="H55" i="1" l="1"/>
  <c r="H166" i="1" l="1"/>
  <c r="H163" i="1"/>
  <c r="H159" i="1"/>
  <c r="H153" i="1"/>
  <c r="H147" i="1"/>
  <c r="H139" i="1"/>
  <c r="H136" i="1"/>
  <c r="H129" i="1"/>
  <c r="H125" i="1"/>
  <c r="H117" i="1"/>
  <c r="H111" i="1"/>
  <c r="H107" i="1"/>
  <c r="H95" i="1"/>
  <c r="H91" i="1"/>
  <c r="H81" i="1"/>
  <c r="H74" i="1"/>
  <c r="H65" i="1"/>
  <c r="H58" i="1"/>
  <c r="H59" i="1"/>
  <c r="H60" i="1"/>
  <c r="H61" i="1"/>
  <c r="H62" i="1"/>
  <c r="H46" i="1"/>
  <c r="H44" i="1"/>
  <c r="H42" i="1"/>
  <c r="H40" i="1"/>
  <c r="H36" i="1"/>
  <c r="H31" i="1"/>
  <c r="H25" i="1"/>
  <c r="H24" i="1"/>
  <c r="H12" i="1"/>
  <c r="H16" i="1"/>
  <c r="H17" i="1"/>
  <c r="H18" i="1"/>
  <c r="H19" i="1"/>
  <c r="H20" i="1"/>
  <c r="H21" i="1"/>
  <c r="H22" i="1"/>
  <c r="H15" i="1"/>
  <c r="G227" i="1"/>
  <c r="F227" i="1"/>
  <c r="H217" i="1"/>
  <c r="H201" i="1"/>
  <c r="H193" i="1"/>
  <c r="H177" i="1"/>
  <c r="H230" i="1"/>
  <c r="H227" i="1" l="1"/>
  <c r="G428" i="1" l="1"/>
  <c r="F428" i="1"/>
  <c r="H427" i="1"/>
  <c r="H426" i="1"/>
  <c r="G424" i="1"/>
  <c r="F424" i="1"/>
  <c r="H412" i="1"/>
  <c r="D404" i="1"/>
  <c r="H404" i="1" s="1"/>
  <c r="H399" i="1"/>
  <c r="G396" i="1"/>
  <c r="F396" i="1"/>
  <c r="H383" i="1"/>
  <c r="H366" i="1"/>
  <c r="H342" i="1"/>
  <c r="F381" i="1"/>
  <c r="H336" i="1"/>
  <c r="H330" i="1"/>
  <c r="H291" i="1"/>
  <c r="H287" i="1"/>
  <c r="H284" i="1"/>
  <c r="H276" i="1"/>
  <c r="H270" i="1"/>
  <c r="H263" i="1"/>
  <c r="H259" i="1"/>
  <c r="H256" i="1"/>
  <c r="H250" i="1"/>
  <c r="H245" i="1"/>
  <c r="G333" i="1"/>
  <c r="H333" i="1" l="1"/>
  <c r="F409" i="1"/>
  <c r="H428" i="1"/>
  <c r="G409" i="1"/>
  <c r="G429" i="1" s="1"/>
  <c r="H424" i="1"/>
  <c r="F333" i="1"/>
  <c r="F429" i="1" s="1"/>
  <c r="H409" i="1"/>
  <c r="H396" i="1"/>
  <c r="H381" i="1"/>
  <c r="H429" i="1" l="1"/>
  <c r="H78" i="1" l="1"/>
  <c r="F173" i="1" l="1"/>
  <c r="G173" i="1"/>
  <c r="F161" i="1" l="1"/>
  <c r="G161" i="1" l="1"/>
  <c r="H164" i="1" l="1"/>
  <c r="G143" i="1" l="1"/>
  <c r="F143" i="1"/>
  <c r="H143" i="1"/>
  <c r="H161" i="1"/>
  <c r="H173" i="1"/>
  <c r="H157" i="1" l="1"/>
  <c r="F92" i="1"/>
  <c r="G92" i="1"/>
  <c r="H92" i="1"/>
  <c r="G157" i="1"/>
  <c r="F157" i="1"/>
  <c r="G78" i="1" l="1"/>
  <c r="G174" i="1" s="1"/>
  <c r="G430" i="1" s="1"/>
  <c r="F78" i="1" l="1"/>
  <c r="F174" i="1" s="1"/>
  <c r="F430" i="1" s="1"/>
  <c r="H174" i="1"/>
  <c r="H430" i="1" s="1"/>
</calcChain>
</file>

<file path=xl/sharedStrings.xml><?xml version="1.0" encoding="utf-8"?>
<sst xmlns="http://schemas.openxmlformats.org/spreadsheetml/2006/main" count="1169" uniqueCount="652">
  <si>
    <t>PLANILHA DE ORÇAMENTOS - COMPRA DE MATERIAIS E/OU SERVIÇOS</t>
  </si>
  <si>
    <t xml:space="preserve">  CC (      )    TP (      )    CP(      )   </t>
  </si>
  <si>
    <t>ITEM</t>
  </si>
  <si>
    <t>DESCRIÇÃO</t>
  </si>
  <si>
    <t>QUANT.</t>
  </si>
  <si>
    <t>UNID.</t>
  </si>
  <si>
    <t>PREÇO UNITÁRIO R$</t>
  </si>
  <si>
    <t>PREÇO TOTAL</t>
  </si>
  <si>
    <t>I</t>
  </si>
  <si>
    <t xml:space="preserve"> OBRAS CIVIS </t>
  </si>
  <si>
    <t>Placa de Obra</t>
  </si>
  <si>
    <t>un</t>
  </si>
  <si>
    <t>SERVIÇOS PRELIMINARES</t>
  </si>
  <si>
    <t>1.1</t>
  </si>
  <si>
    <t>un.</t>
  </si>
  <si>
    <t>x,xx</t>
  </si>
  <si>
    <t>1.2</t>
  </si>
  <si>
    <t>m²</t>
  </si>
  <si>
    <t>1.3</t>
  </si>
  <si>
    <t>m</t>
  </si>
  <si>
    <t>1.4</t>
  </si>
  <si>
    <t>1.5</t>
  </si>
  <si>
    <t>1.6</t>
  </si>
  <si>
    <t>1.7</t>
  </si>
  <si>
    <t>1.8</t>
  </si>
  <si>
    <t>1.9</t>
  </si>
  <si>
    <t>1.10</t>
  </si>
  <si>
    <t>1.11</t>
  </si>
  <si>
    <t>1.12</t>
  </si>
  <si>
    <t>1.13</t>
  </si>
  <si>
    <t>1.14</t>
  </si>
  <si>
    <t>1.15</t>
  </si>
  <si>
    <t>1.16</t>
  </si>
  <si>
    <t>1.17</t>
  </si>
  <si>
    <t>1.18</t>
  </si>
  <si>
    <t>m³</t>
  </si>
  <si>
    <t>1.19</t>
  </si>
  <si>
    <t>1.20</t>
  </si>
  <si>
    <t>Transporte de conteiners para destinação e descarte dos resíduos de caliças, ferro, vidro, madeiras, alumínio, cerâmicas, gesso, etc, produzidos pela construção civil (atentar para observação 24 e orientações)</t>
  </si>
  <si>
    <t>1.21</t>
  </si>
  <si>
    <t>Destinação de resíduos (atentar para observação 24 e orientações)</t>
  </si>
  <si>
    <t>1.22</t>
  </si>
  <si>
    <t>1.23</t>
  </si>
  <si>
    <t>1.24</t>
  </si>
  <si>
    <t>As-Built das Civil</t>
  </si>
  <si>
    <t>1.25</t>
  </si>
  <si>
    <t>As-Built das Instalações Elet./Log./Telf./Alarme/CFTV</t>
  </si>
  <si>
    <t>1.26</t>
  </si>
  <si>
    <t>1.27</t>
  </si>
  <si>
    <t>vb</t>
  </si>
  <si>
    <t>2</t>
  </si>
  <si>
    <t>2.1</t>
  </si>
  <si>
    <t>2.2</t>
  </si>
  <si>
    <t>2.3</t>
  </si>
  <si>
    <t>2.4</t>
  </si>
  <si>
    <t>2.5</t>
  </si>
  <si>
    <t>3</t>
  </si>
  <si>
    <t>FORRO</t>
  </si>
  <si>
    <t>3.1</t>
  </si>
  <si>
    <t>3.2</t>
  </si>
  <si>
    <t>3.3</t>
  </si>
  <si>
    <t>PAVIMENTAÇÃO</t>
  </si>
  <si>
    <t>4.1</t>
  </si>
  <si>
    <t>Pisos:</t>
  </si>
  <si>
    <t>4.2</t>
  </si>
  <si>
    <t>PAREDES</t>
  </si>
  <si>
    <t>kg</t>
  </si>
  <si>
    <t>ESQUADRIAS E ELEMENTOS METÁLICOS</t>
  </si>
  <si>
    <t>Madeira:</t>
  </si>
  <si>
    <t>VIDRAÇARIA</t>
  </si>
  <si>
    <t>PINTURA</t>
  </si>
  <si>
    <t>DIVERSOS</t>
  </si>
  <si>
    <t>cj</t>
  </si>
  <si>
    <t>Passa objeto de acrílico conforme padrão do Banco</t>
  </si>
  <si>
    <t>ACESSÓRIOS E METAIS (SANITÁRIOS)</t>
  </si>
  <si>
    <t>Saboneteira para refil transparente JOEFEL AC 81 ou equivalente</t>
  </si>
  <si>
    <t>Porta-papel higiênico em rolo transparente JOEFEL AE 52 ou equivalente</t>
  </si>
  <si>
    <t>Toalheiro interfolhas transparente JOEFEL AH 34 ou equivalente</t>
  </si>
  <si>
    <t>Espelho para sanitários 90x50cm borda em alumínio anodizado natural</t>
  </si>
  <si>
    <t>SUBTOTAL OBRAS CIVIS</t>
  </si>
  <si>
    <t>II</t>
  </si>
  <si>
    <t>SALA DE AUTOATENDIMENTO</t>
  </si>
  <si>
    <t xml:space="preserve">ELEMENTOS DIVISÓRIOS </t>
  </si>
  <si>
    <t>Caixilharia de alumínio anodizado cor branco, perfil série 30 SAA</t>
  </si>
  <si>
    <t>Porta 110x210cm alumínio anodizado cor branco, perfil série 30 SAA</t>
  </si>
  <si>
    <t>Fechamento superior e lateral da máscara em gesso acartonado</t>
  </si>
  <si>
    <t>VIDROS</t>
  </si>
  <si>
    <t>PROGRAMAÇÃO VISUAL</t>
  </si>
  <si>
    <t>PÓRTICO c/ legenda BANRISUL ELETRÔNICO conforme padrão.</t>
  </si>
  <si>
    <t xml:space="preserve">KIT ATM (AUTOMATIZA) Banrisul composto por: </t>
  </si>
  <si>
    <t xml:space="preserve">    - 1 eletroímã 150 kgf. com sensor</t>
  </si>
  <si>
    <t xml:space="preserve">    - 1 fonte de alimentação com carregador flutuante de bateria</t>
  </si>
  <si>
    <t xml:space="preserve">    - 1 placa ATM padrão Banrisul</t>
  </si>
  <si>
    <t xml:space="preserve">    - 1 kit de suportes de fixação para porta de alumínio</t>
  </si>
  <si>
    <t xml:space="preserve">    - 2 botões de acionamento (internos)</t>
  </si>
  <si>
    <t xml:space="preserve">    - 1 adesivo de orientação: "Após 22hs pressione o botão para sair"</t>
  </si>
  <si>
    <t>Bateria selada 12V 7Ah</t>
  </si>
  <si>
    <t>pç</t>
  </si>
  <si>
    <t>3.4</t>
  </si>
  <si>
    <t>Cilindro contato elétrico 510 Pacri</t>
  </si>
  <si>
    <t>III</t>
  </si>
  <si>
    <t>PROGRAMAÇÃO VISUAL EXTERNA</t>
  </si>
  <si>
    <t>PROGRAMAÇÃO VISUAL INTERNA</t>
  </si>
  <si>
    <t>Adesivos:</t>
  </si>
  <si>
    <t>2.1.1</t>
  </si>
  <si>
    <t>2.1.2</t>
  </si>
  <si>
    <t>2.1.3</t>
  </si>
  <si>
    <t>2.1.4</t>
  </si>
  <si>
    <t>2.1.5</t>
  </si>
  <si>
    <t>PLACAS EM ACRÍLICO ADESIVADAS - Placas de acrílicos sobrepostas (branca translúcida e azul Pantone 300C), com texto em adesivo vinílico branco,  presas à porta por fita dupla-face, conforme projeto.</t>
  </si>
  <si>
    <t>2.2.1</t>
  </si>
  <si>
    <t>2.2.3</t>
  </si>
  <si>
    <t>2.2.4</t>
  </si>
  <si>
    <t>2.2.5</t>
  </si>
  <si>
    <t>2.2.6</t>
  </si>
  <si>
    <t>2.2.7</t>
  </si>
  <si>
    <t>PLACAS EM ACRÍLICO ADESIVADAS - Placas de acrílicos sobrepostas (branca translúcida e azul Pantone 300C), com texto em adesivo vinílico branco,  presas ao forro com tirantes metálicos, conforme projeto.</t>
  </si>
  <si>
    <t>2.3.1</t>
  </si>
  <si>
    <t>2.3.2</t>
  </si>
  <si>
    <t>2.3.3</t>
  </si>
  <si>
    <t>2.5.1</t>
  </si>
  <si>
    <t>2.6</t>
  </si>
  <si>
    <t>Porta cartaz - Fornecer e Instalar conforme projeto:</t>
  </si>
  <si>
    <t xml:space="preserve"> </t>
  </si>
  <si>
    <t>2.6.1</t>
  </si>
  <si>
    <t>PC INFORMA</t>
  </si>
  <si>
    <t>2.6.2</t>
  </si>
  <si>
    <t>PC TARIFAS</t>
  </si>
  <si>
    <t>2.7</t>
  </si>
  <si>
    <t>2.8</t>
  </si>
  <si>
    <t>2.9</t>
  </si>
  <si>
    <t>2.10</t>
  </si>
  <si>
    <t>SUBTOTAL PROGRAMAÇÃO VISUAL</t>
  </si>
  <si>
    <t>IV</t>
  </si>
  <si>
    <t>INTERIORES</t>
  </si>
  <si>
    <t>DIVISÓRIAS E PAINÉIS</t>
  </si>
  <si>
    <t>Divisor de sigilo caixas - conforme modelo padrão Banrisul:</t>
  </si>
  <si>
    <t>1.1.1</t>
  </si>
  <si>
    <t>Esquadria em aluminio l.30 (30001), Estruturada em tubos de aluminio (TG- 018), Fechamento nas extremidades em 45 graus e intervalos de topo conforme projeto para divisor de sigilo dos caixas</t>
  </si>
  <si>
    <t>1.1.2</t>
  </si>
  <si>
    <t xml:space="preserve">Vidro incolor 6mm </t>
  </si>
  <si>
    <t>1.1.3</t>
  </si>
  <si>
    <t>Película branco translúcido na metade superior e listrada 12x6mm na metade inferior, conforme detalhamento, para divisor de sigilo caixas</t>
  </si>
  <si>
    <t>1.1.4</t>
  </si>
  <si>
    <t>Tubo em aço inox, altura do mobiliário até o forro, com estrutura de sustenção fixada na laje superior, Ø 3"</t>
  </si>
  <si>
    <t>1.1.5</t>
  </si>
  <si>
    <t>Fornecimento e instalação de armario em MDF 18mm acabamento melamínico cor Laca Branca. (P=35cm x  H=190cm x L=110 cm) fixado ao chão c/ cantoneiras de aluminio (CT-026) parafussos de inox  conforme projeto.</t>
  </si>
  <si>
    <t>Divisor de Ambientes H=180cm - conforme modelo padrão Banrisul:</t>
  </si>
  <si>
    <t>1.2.1</t>
  </si>
  <si>
    <t>Esquadria em aluminio l.30 (30001) Estruturada em tubos de aluminio (TG- 018) Fechamento nas extremidades em 45 graus e intervalos de topo conforme projeto para divisor de ambientes.</t>
  </si>
  <si>
    <t>1.2.2</t>
  </si>
  <si>
    <t>1.2.3</t>
  </si>
  <si>
    <t>Película listrada 12mm brancox6mm vazado conforme detalhamento, para divisor ambientes.</t>
  </si>
  <si>
    <t>Biombos em vidro liso transparente 4mm, requadro de alumínio anodizado, cor branco, nas dimensões de 1,20mx1,40m. Inclui: fornecimento, montagem, adesivos, perfil REF. ALCOA 30-026 ou equivalente, pés e sapatas, conforme detalhe.</t>
  </si>
  <si>
    <t>SUBTOTAL INTERIORES</t>
  </si>
  <si>
    <t>V</t>
  </si>
  <si>
    <t>Limpeza permanente da obra</t>
  </si>
  <si>
    <t>Limpeza final da obra</t>
  </si>
  <si>
    <t>SUBTOTAL  DIVERSOS</t>
  </si>
  <si>
    <t>VI</t>
  </si>
  <si>
    <t>ITENS IMOBILIZÁVEIS</t>
  </si>
  <si>
    <t>Fornecimento e Instalação da porta detectora de metais, modelo cilíndrica, sistema de detecção bobina central, caixa de passagem com vidros curvos laminados de segurança, espessura de 10mm, conforme memorial tecnico descritivo e leiaute em anexo.</t>
  </si>
  <si>
    <t>SUBTOTAL  ITENS IMOBILIZÁVEIS</t>
  </si>
  <si>
    <t>VII</t>
  </si>
  <si>
    <t>PPCI</t>
  </si>
  <si>
    <t>Placa sinalizadora fotoluminescente "PROIBIDO FUMAR"</t>
  </si>
  <si>
    <t>Placa sinalizadora fotoluminescente Rota de Fuga</t>
  </si>
  <si>
    <t>Placa sinalizadora fotoluminescente Rota de Fuga com suporte no forro</t>
  </si>
  <si>
    <t>Placa sinalizadora fotoluminescente EXTINTOR</t>
  </si>
  <si>
    <t>Extintor de incêncio PQS ABC 2A:20B:C 4kg</t>
  </si>
  <si>
    <t>Extintor de incêncio CO2 5B:C 6kg</t>
  </si>
  <si>
    <t>Kit saída de emergênic composto por caixa porta-chave tipo quebre o vidro, com acionamento, sirene strobo acústica, fonte de alimentação chaveada 24 VDC / 127/220V, modelo KIT-SE padrão Banrisul, instalada sobre caixa de passagem termoplástica de 150X150X68mm</t>
  </si>
  <si>
    <t>SUBTOTAL PPCI</t>
  </si>
  <si>
    <t>TOTAL OBRAS CIVIS</t>
  </si>
  <si>
    <t>VIII</t>
  </si>
  <si>
    <t>INSTALAÇÕES DE AR CONDICIONADO</t>
  </si>
  <si>
    <t>3.5</t>
  </si>
  <si>
    <t>3.6</t>
  </si>
  <si>
    <t>3.7</t>
  </si>
  <si>
    <t>4.3</t>
  </si>
  <si>
    <t>4.4</t>
  </si>
  <si>
    <t>4.5</t>
  </si>
  <si>
    <t>4.6</t>
  </si>
  <si>
    <t>4.7</t>
  </si>
  <si>
    <t>TOTAL INSTALAÇÕES DE AR CONDICIONADO</t>
  </si>
  <si>
    <t>IX</t>
  </si>
  <si>
    <t>INSTALAÇÕES ELÉTRICAS:</t>
  </si>
  <si>
    <t>ENTRADA DE ENERGIA, DADOS E TELECOMUNICAÇÕES</t>
  </si>
  <si>
    <t>Caixa de Inspeção de solo em Polipropileno Preta Ø 300x400mm, com Tampa em Ferro Fundido Ø 300mm Aba Larga TEL-505 e TEL-506 da Termotécnica ou similar</t>
  </si>
  <si>
    <t>Terminais de pressão para ligação CUP a cabo de cobre flex de #10mm2</t>
  </si>
  <si>
    <t>Acessórios para montagem, fixação, identificação dos quadros e componentes.</t>
  </si>
  <si>
    <t>2.5.2</t>
  </si>
  <si>
    <r>
      <t xml:space="preserve">Cabo unipolar </t>
    </r>
    <r>
      <rPr>
        <b/>
        <sz val="10"/>
        <rFont val="Calibri"/>
        <family val="2"/>
        <scheme val="minor"/>
      </rPr>
      <t>#2,5mm²</t>
    </r>
    <r>
      <rPr>
        <sz val="10"/>
        <rFont val="Calibri"/>
        <family val="2"/>
        <scheme val="minor"/>
      </rPr>
      <t xml:space="preserve"> flexível HF (Não Halogenado), 70°C  450/750V AFUMEX, AFITOX ou similar </t>
    </r>
  </si>
  <si>
    <r>
      <t xml:space="preserve">Cabo unipolar </t>
    </r>
    <r>
      <rPr>
        <b/>
        <sz val="10"/>
        <rFont val="Calibri"/>
        <family val="2"/>
        <scheme val="minor"/>
      </rPr>
      <t>#4,0mm²</t>
    </r>
    <r>
      <rPr>
        <sz val="10"/>
        <rFont val="Calibri"/>
        <family val="2"/>
        <scheme val="minor"/>
      </rPr>
      <t xml:space="preserve"> flexível HF (Não Halogenado), 70°C  450/750V AFUMEX, AFITOX ou similar </t>
    </r>
  </si>
  <si>
    <t>2.11</t>
  </si>
  <si>
    <t>2.12</t>
  </si>
  <si>
    <t>2.13</t>
  </si>
  <si>
    <t>2.14</t>
  </si>
  <si>
    <t>2.15</t>
  </si>
  <si>
    <t>Cordoalha de cobre nú #16mm2 (aterramentos eletrodutos e acessórios de fixação)</t>
  </si>
  <si>
    <t>Sensor de presença omnidirecional  c/retardo 10 min, 220V/127V, 250VA</t>
  </si>
  <si>
    <t>3.8</t>
  </si>
  <si>
    <t>3.9</t>
  </si>
  <si>
    <t>3.10</t>
  </si>
  <si>
    <t>Conjunto Plugs Macho/Femea 2P+T 10A/250V NBR 14136  (ligação luminária-reator)</t>
  </si>
  <si>
    <t>3.11</t>
  </si>
  <si>
    <t>3.12</t>
  </si>
  <si>
    <t>3.13</t>
  </si>
  <si>
    <t>3.14</t>
  </si>
  <si>
    <t>3.15</t>
  </si>
  <si>
    <t>3.16</t>
  </si>
  <si>
    <t>3.17</t>
  </si>
  <si>
    <t>3.18</t>
  </si>
  <si>
    <t>3.19</t>
  </si>
  <si>
    <t>3.20</t>
  </si>
  <si>
    <t xml:space="preserve">          - tomada 1xP+T 20A/250V NBR 14136 (AZUL) </t>
  </si>
  <si>
    <t>3.21</t>
  </si>
  <si>
    <t>3.22</t>
  </si>
  <si>
    <t>3.23</t>
  </si>
  <si>
    <t>3.24</t>
  </si>
  <si>
    <t>3.25</t>
  </si>
  <si>
    <t>3.26</t>
  </si>
  <si>
    <t>Suporte Dutotec  Ref. DT.66844.10 p/tres blocos com, DUAS tomadas tipo bloco NBR.20A Ref. DT.99230.00 (AZUL), mais um bloco cego Ref. DT 99430.00 ou similar.</t>
  </si>
  <si>
    <t>3.27</t>
  </si>
  <si>
    <t>Suporte Dutotec  Ref. DT.66844.10 p/tres blocos com, UMA tomada tipo bloco NBR.20A Ref. DT.99230.00 (VERMELHA), mais dois blocos cegos Ref. DT 99430.00 ou similar.</t>
  </si>
  <si>
    <t>3.28</t>
  </si>
  <si>
    <t>3.29</t>
  </si>
  <si>
    <t>3.30</t>
  </si>
  <si>
    <t>3.31</t>
  </si>
  <si>
    <t>3.32</t>
  </si>
  <si>
    <t>3.33</t>
  </si>
  <si>
    <t>3.34</t>
  </si>
  <si>
    <t>3.35</t>
  </si>
  <si>
    <t>3.36</t>
  </si>
  <si>
    <t>3.37</t>
  </si>
  <si>
    <t>3.38</t>
  </si>
  <si>
    <t>3.39</t>
  </si>
  <si>
    <t>3.40</t>
  </si>
  <si>
    <t>3.41</t>
  </si>
  <si>
    <t>3.42</t>
  </si>
  <si>
    <t>3.43</t>
  </si>
  <si>
    <t>3.44</t>
  </si>
  <si>
    <t>3.45</t>
  </si>
  <si>
    <t xml:space="preserve"> un</t>
  </si>
  <si>
    <t xml:space="preserve">Emendas Internas ("I", "L") para perfilado 38x38mm  </t>
  </si>
  <si>
    <t>Mini Contactora Tripolar WEG, Siemens ou similar 20 A (Cash-Timer)</t>
  </si>
  <si>
    <t>Mini Contactora Tripolar WEG, Siemens ou similar 40 A (Cash-Timer)</t>
  </si>
  <si>
    <r>
      <t xml:space="preserve">Sirene eletronica áudio/estrobo interna para sanitário </t>
    </r>
    <r>
      <rPr>
        <b/>
        <sz val="10"/>
        <rFont val="Calibri"/>
        <family val="2"/>
        <scheme val="minor"/>
      </rPr>
      <t>PPNE</t>
    </r>
    <r>
      <rPr>
        <sz val="10"/>
        <rFont val="Calibri"/>
        <family val="2"/>
        <scheme val="minor"/>
      </rPr>
      <t xml:space="preserve"> com fonte de alimentação por Bateria </t>
    </r>
  </si>
  <si>
    <r>
      <t xml:space="preserve">Acionador fixo de alarme para sanitário </t>
    </r>
    <r>
      <rPr>
        <b/>
        <sz val="10"/>
        <rFont val="Calibri"/>
        <family val="2"/>
        <scheme val="minor"/>
      </rPr>
      <t>PPNE</t>
    </r>
    <r>
      <rPr>
        <sz val="10"/>
        <rFont val="Calibri"/>
        <family val="2"/>
        <scheme val="minor"/>
      </rPr>
      <t xml:space="preserve"> tipo botoeira soco com retenção e botão reset. Alimentação por bateria</t>
    </r>
  </si>
  <si>
    <t>Módulo Autonomo de emergência 2X32 LEDs c/bateria p/mais de 32 horas c/ suporte metalico p/ fixação</t>
  </si>
  <si>
    <t>X</t>
  </si>
  <si>
    <t>INSTALAÇÕES DE AUTOMAÇÃO (ELÉTRICAS E SINAL).</t>
  </si>
  <si>
    <t>INSTALAÇÕES ELÉTRICAS</t>
  </si>
  <si>
    <t>Centro de Distribuição tipo Quadro de Comando para Caixa p/ reversora - GSP.2</t>
  </si>
  <si>
    <t>Suporte Dutotec  Ref. DT.66844.10 p/tres blocos com, DUAS tomadas tipo bloco NBR.20A Ref. DT.99230.00 (PRETA), mais um bloco cego Ref. DT 99430.00 ou similar.</t>
  </si>
  <si>
    <t>Curva 90 graus  p/Canaleta de Alumínio de 73x25mm</t>
  </si>
  <si>
    <t>Caixa derivação 100x100mm tipo X  p/Canaleta de Alumínio de 73x25mm</t>
  </si>
  <si>
    <t>PONTOS PARA A TRANSMISSÃO DE DADOS:</t>
  </si>
  <si>
    <t>Suporte Ref. DT.66844.10 p/tres blocos com, UM bloco c/RJ.45 Cat.5e Ref. DT.99530.00, mais dois blocos cegos Ref. DT 99430.00 ou similar.</t>
  </si>
  <si>
    <t>Suporte Ref. DT.66844.10 p/tres blocos com, DOIS blocos c/RJ.45 Cat.5e Ref. DT.99530.00, mais um bloco cego Ref. DT 99430.00 ou similar.</t>
  </si>
  <si>
    <r>
      <t xml:space="preserve">Cabo UTP 4 Pares 24 awg LSZH (Não Halogenado)  </t>
    </r>
    <r>
      <rPr>
        <b/>
        <sz val="10"/>
        <rFont val="Calibri"/>
        <family val="2"/>
        <scheme val="minor"/>
      </rPr>
      <t>Cat.5e</t>
    </r>
  </si>
  <si>
    <t>Patch Panel 24 portas com RJ-45 Cat 5e  p/ Rack 19" (Cab. Estruturado - LÓGICA)</t>
  </si>
  <si>
    <t>Guia de cabos 1 U para racks de 19" instalado (organizador horizontal)</t>
  </si>
  <si>
    <t>Abraçadeiras de Velcro 16mm Hellerman ou similar para amarração cabos e patch-cords (20 unidades)</t>
  </si>
  <si>
    <t>SUBTOTAL  AUTOMAÇÃO</t>
  </si>
  <si>
    <t>XI</t>
  </si>
  <si>
    <t>INSTALAÇÕES TELEFÔNICAS:</t>
  </si>
  <si>
    <t>Bloco de inserção engate rápido com corte M10 LSA Plus com bastidor completo</t>
  </si>
  <si>
    <t xml:space="preserve">Bloco de proteção para centelhadores tripolares a gás 10 pares </t>
  </si>
  <si>
    <t>DG - N.º3 (400x400x130mm) - de Sobrepor com barra de terra, fixações, acessórios  internos p/ montagem</t>
  </si>
  <si>
    <t>SUBTOTAL TELEFÔNICO:</t>
  </si>
  <si>
    <t>XII</t>
  </si>
  <si>
    <r>
      <t xml:space="preserve">Suporte Ref. DT.66844.10 p/tres blocos com </t>
    </r>
    <r>
      <rPr>
        <b/>
        <sz val="10"/>
        <rFont val="Calibri"/>
        <family val="2"/>
        <scheme val="minor"/>
      </rPr>
      <t xml:space="preserve">UM bloco c/furo central </t>
    </r>
    <r>
      <rPr>
        <sz val="10"/>
        <rFont val="Calibri"/>
        <family val="2"/>
        <scheme val="minor"/>
      </rPr>
      <t>Ref. DT.99530.00, mais DOIS blocos cegos Ref. DT 99430.00 ou similar (Pontos Alarme Máscara e Paredes).</t>
    </r>
  </si>
  <si>
    <t>XIII</t>
  </si>
  <si>
    <t>SERVIÇOS COMPLEMENTARES ELÉTRICA/AUTOMAÇÃO/TELEFÔNICO</t>
  </si>
  <si>
    <t>Verificação e certificação final das instalações - chek list</t>
  </si>
  <si>
    <t>SUBTOTAL SERVIÇOS COMPLEMENTARES</t>
  </si>
  <si>
    <t>TOTAL GERAL ELÉTRICA</t>
  </si>
  <si>
    <t>TOTAL GERAL</t>
  </si>
  <si>
    <t>COPA</t>
  </si>
  <si>
    <t>A1P - LOGO</t>
  </si>
  <si>
    <t>A2H2 - 10às16</t>
  </si>
  <si>
    <t>Em gesso acartonado 12cm de espessura</t>
  </si>
  <si>
    <t>Tinta PVA  sobre massa corrida (aplicado sobre parede de gesso acartonado)</t>
  </si>
  <si>
    <t>Tinta PVA  sobre massa corrida (forro em gesso)</t>
  </si>
  <si>
    <t>Cabo unipolar flexivel seção 16mm²  - PVC 70º 750V - DPS</t>
  </si>
  <si>
    <t>Eletroduto ferro ø 40mm.</t>
  </si>
  <si>
    <t>Eletroduto ferro ø 50mm.</t>
  </si>
  <si>
    <t>Caixa tipo condulete ø 40mm.</t>
  </si>
  <si>
    <t>Caixa tipo condulete ø 50mm.</t>
  </si>
  <si>
    <t>Caixa de equalização de potenciais (equipotencialização) 30x30x10cm com tampa e barra de cobre de 5mmx3/4"x15cm afixada ao fundo da caixa através de isoladores de epóxi isolação 600V</t>
  </si>
  <si>
    <t>MONTAGEM DOS QUADROS DE DISTRIBUIÇÃO E CABOS ELÉTRICOS:</t>
  </si>
  <si>
    <t>2.4.1</t>
  </si>
  <si>
    <t xml:space="preserve">            - 3x32A - Geral (CD- BK)</t>
  </si>
  <si>
    <t>2.4.2</t>
  </si>
  <si>
    <t xml:space="preserve">            - 3x32A - NBK</t>
  </si>
  <si>
    <t>2.4.3</t>
  </si>
  <si>
    <t xml:space="preserve">            - 3x32A - GERAL NBK</t>
  </si>
  <si>
    <t>2.4.4</t>
  </si>
  <si>
    <t>Disjuntores Monopolares/mínimo 6kA - DPS</t>
  </si>
  <si>
    <t xml:space="preserve">            - 50A</t>
  </si>
  <si>
    <t>Banco de Capacitores Trifásico fixo 2,5 kVAr em 380VAC, em caixa ABS com tampa, com dispositivos anti-explosão, disjuntor de proteção e distorção máxima de harmônicas de 3%</t>
  </si>
  <si>
    <t>Disjuntores Monopolares/4,5kA</t>
  </si>
  <si>
    <t xml:space="preserve">            - 16A</t>
  </si>
  <si>
    <t xml:space="preserve">            - 20A</t>
  </si>
  <si>
    <t xml:space="preserve">            - 25A</t>
  </si>
  <si>
    <t>Disjuntores Tripolares/4,5kA</t>
  </si>
  <si>
    <t>2.8.1</t>
  </si>
  <si>
    <t xml:space="preserve">            - 32A</t>
  </si>
  <si>
    <t xml:space="preserve">Dispositivo IDR 25A sensibilidade 30mA </t>
  </si>
  <si>
    <t>PONTOS DE ILUMINAÇÃO/TOMADAS e AR CONDICIONADO</t>
  </si>
  <si>
    <t xml:space="preserve"> Luminária de EMBUTIR - 2x32W com aletas completa - Suportes, Lâmpadas Trifósforo 32 W e reator eletrônico 220V AFP - 2x32W - THD &lt;10% - Garantia de 02 Anos.</t>
  </si>
  <si>
    <t xml:space="preserve"> Luminária de SOBREPOR - 2x32W com aletas  completa - Suportes, Lâmpadas Trifósforo 32 W e reator eletrônico 220V AFP - 2x32W - THD &lt;10% - Garantia de 02 Anos.</t>
  </si>
  <si>
    <t xml:space="preserve"> Suporte p/tres blocos com, duas tomadas tipo bloco NBR.20A (azul) , mais um bloco cego</t>
  </si>
  <si>
    <t>Espelho de pvc branco 4x2" (100x50mm)  ou de Alumínio p/ condulete com:</t>
  </si>
  <si>
    <t>3.6.1</t>
  </si>
  <si>
    <t xml:space="preserve">          - interruptor simples.</t>
  </si>
  <si>
    <t>3.6.2</t>
  </si>
  <si>
    <t xml:space="preserve">          - interruptor duplo.</t>
  </si>
  <si>
    <t>3.6.3</t>
  </si>
  <si>
    <t xml:space="preserve">          - interruptor triplo</t>
  </si>
  <si>
    <t>3.6.4</t>
  </si>
  <si>
    <t xml:space="preserve">          - interruptor paralelo</t>
  </si>
  <si>
    <t>3.6.5</t>
  </si>
  <si>
    <t>Espelho cego 4x2"/4x4" de pvc branco</t>
  </si>
  <si>
    <t>Caixa embutir parede 100x50x50mm (4x2") Dry Wall</t>
  </si>
  <si>
    <t>Caixa tipo condulete com tampa cega:</t>
  </si>
  <si>
    <t>3.9.1</t>
  </si>
  <si>
    <t xml:space="preserve">          - ø 20mm.</t>
  </si>
  <si>
    <t>3.9.2</t>
  </si>
  <si>
    <t xml:space="preserve">          - ø 25mm.</t>
  </si>
  <si>
    <t>Eletroduto de ferro:</t>
  </si>
  <si>
    <t>3.10.1</t>
  </si>
  <si>
    <t>3.10.2</t>
  </si>
  <si>
    <t>3.10.3</t>
  </si>
  <si>
    <t xml:space="preserve">         - ø 50mm.</t>
  </si>
  <si>
    <t>Eletroduto de PVC:</t>
  </si>
  <si>
    <t>3.11.1</t>
  </si>
  <si>
    <t>3.11.2</t>
  </si>
  <si>
    <t xml:space="preserve">          - ø 32mm.</t>
  </si>
  <si>
    <t>Canaleta aluminio 73x25 dupla c/ tampa de encaixe - Branca</t>
  </si>
  <si>
    <t>Curva 90º Vertical específica de canaleta de aluminio 73x25mm</t>
  </si>
  <si>
    <t>Adaptador 2x3/4"  específica de canaleta de aluminio 73x25mm</t>
  </si>
  <si>
    <t>Eletrocalha lisa 150x75mm , c/ septo divisor</t>
  </si>
  <si>
    <t>Tampa para eletrocalha 150mm</t>
  </si>
  <si>
    <t>Eletrocalha lisa 150x75mm , tripartida</t>
  </si>
  <si>
    <t xml:space="preserve">Suporte suspensão para eletrocalha 150x75mm </t>
  </si>
  <si>
    <t>Curva horizontal para eletrocalha 150x75mm</t>
  </si>
  <si>
    <t>Tê para eletrocalha 150x75mm</t>
  </si>
  <si>
    <t>Acoplamento para painel de eletrocalha 150x75mm</t>
  </si>
  <si>
    <t>Acessorios para eletrocalha 150 x 75mm</t>
  </si>
  <si>
    <t>Perfilado 38x38mm chapa 14</t>
  </si>
  <si>
    <t>Suporte longo p/perfilado 38x38mm</t>
  </si>
  <si>
    <t>Base c/ 4 furos fixação externa p/perfilado 38x38mm</t>
  </si>
  <si>
    <t>Derivação lateral p/ eletroduto</t>
  </si>
  <si>
    <t>Parafusos, porcas e arruelas para perfilados/eletrocalha</t>
  </si>
  <si>
    <t>Chumbador rosca interna 1/4"</t>
  </si>
  <si>
    <t>Timer p/  iluminação interna/externa</t>
  </si>
  <si>
    <t>Cabo tipo PP 3x1,5mm² - Ligação das luminárias.</t>
  </si>
  <si>
    <t>Plug Macho novo padrão - ligação luminárias</t>
  </si>
  <si>
    <t>Cabo unipolar seção 10 mm² -NÚ (Aterramento)</t>
  </si>
  <si>
    <t>Haste cooperweld ø 19x2400mm c/conector/caixa e tampa</t>
  </si>
  <si>
    <t>Fornecimento e instalação de sensor de presença infravermelho do tipo programável de parede, bivolt, com sensibilidade mínima 12m, ângulo de cobertura frontal maior que 110º e tempo ajustável mínimo de 5seg a 04min com recontagem, de potência resistiva até 500W. Fab: MI-700 Tektron ou equivalente.</t>
  </si>
  <si>
    <t>INSTALAÇÕES DE ILUMINAÇÃO DE EMERGÊNCIA</t>
  </si>
  <si>
    <t>SUBTOTAL  ELETRICA</t>
  </si>
  <si>
    <t>Cabo unipolar flexivel seção 2,5 mm2.</t>
  </si>
  <si>
    <r>
      <t xml:space="preserve">Quadro metálico de SOBREPOR  com tampa articulada por dobradiças, em chapa de aço e pintura a pó cor cinza RAL 9002, com fecho rápido, aterramento na caixa e porta, com espaço p/disjuntor geral, disjuntores parciais caixa moldada, barramentos de cobre eletrolítico paralelos trifásicos para fases recobertos de material isolante termocontrátil mais neutro e proteção, capacidade de correntes mín 3 A/mm2), 600x480x170mm / Barramento para 100A, 18kA, barramentos secundários para 100 A </t>
    </r>
    <r>
      <rPr>
        <b/>
        <sz val="10"/>
        <rFont val="Calibri"/>
        <family val="2"/>
        <scheme val="minor"/>
      </rPr>
      <t>(CD-BK)</t>
    </r>
    <r>
      <rPr>
        <sz val="10"/>
        <rFont val="Calibri"/>
        <family val="2"/>
        <scheme val="minor"/>
      </rPr>
      <t xml:space="preserve"> </t>
    </r>
  </si>
  <si>
    <t>Disjuntor monopolar/4,5kA.</t>
  </si>
  <si>
    <t>1.6.1</t>
  </si>
  <si>
    <t xml:space="preserve">        -1x16A - (CD-ESTAB)</t>
  </si>
  <si>
    <t>1.6.2</t>
  </si>
  <si>
    <t xml:space="preserve">        -3x50A - (CD-ESTAB)</t>
  </si>
  <si>
    <t>Eletroduto ferro diametro 20 mm (3/4")</t>
  </si>
  <si>
    <t>Eletroduto ferro diametro 40 mm (1.1/4")</t>
  </si>
  <si>
    <t>Caixa de passagem c/ tampa cega tipo condulete diam 20mm</t>
  </si>
  <si>
    <t>Caixa de passagem c/ tampa cega tipo condulete diam 40mm</t>
  </si>
  <si>
    <t>Chave reversora 40A. com 04 câmaras</t>
  </si>
  <si>
    <t>Canaleta aluminio Dutotec 73x25 tripla c/ tampa de encaixe - Pintura eletrostática branca ou equivalente</t>
  </si>
  <si>
    <t>Canaleta aluminio Cutotec 73x45 tripla c/ tampa de encaixe - Pintura eletrostática branca ou equivalente</t>
  </si>
  <si>
    <t>Caixa derivação 100x100mm tipo X  p/Canaleta de Alumínio de 73x45mm</t>
  </si>
  <si>
    <t>Acessório tipo flange p/ conexão CD/Eletrocalha e aluminio</t>
  </si>
  <si>
    <t>Acessório p/ conexão eletroduto/canaleta de aluminio</t>
  </si>
  <si>
    <t>Timer p/  KIT ATM</t>
  </si>
  <si>
    <t xml:space="preserve"> Plug novo padrão brasileiro</t>
  </si>
  <si>
    <t xml:space="preserve"> Cabo tipo PP 3x2,5mm2</t>
  </si>
  <si>
    <t>Plug adaptador p/tomada padrão brasileiro</t>
  </si>
  <si>
    <t>Caixa de passagem c/ tampa cega tipo condulete diam 25mm</t>
  </si>
  <si>
    <r>
      <t xml:space="preserve">Rack padrão 19" tipo gabinete fechado, porta acrílico com chave, próprio para cabeamento estruturado de </t>
    </r>
    <r>
      <rPr>
        <b/>
        <sz val="10"/>
        <rFont val="Calibri"/>
        <family val="2"/>
        <scheme val="minor"/>
      </rPr>
      <t>24 Us</t>
    </r>
    <r>
      <rPr>
        <sz val="10"/>
        <rFont val="Calibri"/>
        <family val="2"/>
        <scheme val="minor"/>
      </rPr>
      <t>, profundidade 570mm (Cabeamento Horizontal) fixado na paede a 0,40m do piso, com três bandejas e com kit de ventilação forçada composta d 2 ventiladores</t>
    </r>
  </si>
  <si>
    <t>Adapter Cable 2,5m (Estações de Trabalho, Impr, ATMs) - Cor Azul com Cover (estações de trabalho)</t>
  </si>
  <si>
    <t>Régua de 1Ux19"  com 8 tomadas 2P+T em ângulo de 45º  p/ Rack</t>
  </si>
  <si>
    <t>Bloco de inserção engate rápido M10 com bastidor completo</t>
  </si>
  <si>
    <t>Plug (macho) RJ45 cat. 5e para sistema de alarme com conectorização/teste</t>
  </si>
  <si>
    <t>Certificação de pontos RJ45-cat. 5e</t>
  </si>
  <si>
    <t xml:space="preserve">Cabo tipo CIT 50-20 pares </t>
  </si>
  <si>
    <t>Cabo CIT 50-10 pares</t>
  </si>
  <si>
    <t>Cabo CIT 50-5 pares (Alarme)</t>
  </si>
  <si>
    <t>Patch Panel 24 portas p/ Rack 19"  (Estações de Trabalho)</t>
  </si>
  <si>
    <t>Acessórios internos p/ montagem DG´s</t>
  </si>
  <si>
    <t>Rack tamanho 12U x 19" x 600mm - Completo - Grau de proteção IP 54, com uma bandeja, fechaduras em todas as aberturas, porta frontal e teto em aço cego e laterais com aletas para ventilação</t>
  </si>
  <si>
    <t>Patch Cord 2,5m (Cor Verde Estações de Trabalho)</t>
  </si>
  <si>
    <t>Patch Cord 1,0m (Rack) - Cor Verde</t>
  </si>
  <si>
    <t>Eletroduto ferro ø 25mm(1").</t>
  </si>
  <si>
    <t>Eletroduto ferro ø 32mm(1.1/4").</t>
  </si>
  <si>
    <t>Caixa passagem condulete ø 25 mm c/tampa cega.</t>
  </si>
  <si>
    <t xml:space="preserve"> Suporte p/tres blocos com, duas tomadas tipo bloco NBR.20A (preta), mais um bloco cego</t>
  </si>
  <si>
    <t>Canaleta aluminio 73x45 dupla c/ tampa de encaixe - Branca</t>
  </si>
  <si>
    <t>Cabo CIT 50-5 pares (Entrada Linhas)</t>
  </si>
  <si>
    <t>Arame Galvanizado n.º16</t>
  </si>
  <si>
    <t xml:space="preserve">Spiral tube </t>
  </si>
  <si>
    <t>Patch Panel 24 portas p/ Rack 19" categoria 6</t>
  </si>
  <si>
    <t xml:space="preserve">Guia/Organizador de cabos para RACK 19" </t>
  </si>
  <si>
    <t>Cabo UTP cat. 6 (Isolamento LSZH)</t>
  </si>
  <si>
    <t>Patch Cord cat. 6 comprimento 1,0 m - Vermelho</t>
  </si>
  <si>
    <t>Conector RJ45 macho cat. 6</t>
  </si>
  <si>
    <t>Certificação de pontos RJ45-cat. 6</t>
  </si>
  <si>
    <t>Asbuilts das Instalações Elet./Log./Telf./alarme</t>
  </si>
  <si>
    <t>Rede Frigorígena, Drenos e  Acessórios</t>
  </si>
  <si>
    <t>Cano de cobre ø1/4", esp. parede 0,79mm</t>
  </si>
  <si>
    <t>Cano de cobre ø3/8", esp. parede 0,79mm</t>
  </si>
  <si>
    <t>Cano de cobre ø5/8", esp. parede 0,79mm</t>
  </si>
  <si>
    <t>Isolamento Borracha Elastomérica ø1/4", espessura crescente, 13 a 16 mm</t>
  </si>
  <si>
    <t>Isolamento Borracha Elastomérica ø3/8", espessura crescente, 13 a 16 mm</t>
  </si>
  <si>
    <t>Isolamento Borracha Elastomérica ø5/8", espessura crescente, 13 a 16 mm</t>
  </si>
  <si>
    <t>Carga adicional de gás refrigerante</t>
  </si>
  <si>
    <t>Nitrogênio para soldagem e pressurização dos sistemas para teste de vazamento</t>
  </si>
  <si>
    <t>m3</t>
  </si>
  <si>
    <t>Solda foscoper</t>
  </si>
  <si>
    <t>Cano PVC marrom, ø32mm, paraligação dos drenos dos condicionadores aos pontos de ralo</t>
  </si>
  <si>
    <t>Isolamento térmico para tubulação de dreno</t>
  </si>
  <si>
    <t>Caixa plástica para instalação das unidades evaporadoras hi-wall</t>
  </si>
  <si>
    <t xml:space="preserve">Acessórios diversos (suportes, pinos roscados, parafusos, abraçadeiras, drenos, etc) para instalação e montagem </t>
  </si>
  <si>
    <t>2.</t>
  </si>
  <si>
    <t>Interligações Elétricas e de Comando</t>
  </si>
  <si>
    <t>Eletroduto galvanizado tipo leve, ø1/2"</t>
  </si>
  <si>
    <t>Cabo PP 2 x 0,75mm²</t>
  </si>
  <si>
    <t>Interligação elétrica e de comando entre unidades evaporadoras e condensadoras</t>
  </si>
  <si>
    <t>Termostato de ambiente on/off, com dial e tecla liga/desliga</t>
  </si>
  <si>
    <t xml:space="preserve">Timer com programação horária/semanal </t>
  </si>
  <si>
    <t>Acessórios diversos (cabos, borneira, contatoras, conduletes) para instalação e montagem</t>
  </si>
  <si>
    <t>3.</t>
  </si>
  <si>
    <t>Sistema de distribuição de ar</t>
  </si>
  <si>
    <t>Duto em chapa de aço galvanizado, bitola n. 26, com acessórios.</t>
  </si>
  <si>
    <t>Duto em chapa de aço galvanizado, bitola n. 22, com acessórios.</t>
  </si>
  <si>
    <t>Isolamento em lã de vidro, feltro espessura 38 mm revestido com papel kraft aluminizado reforçado</t>
  </si>
  <si>
    <t>m2</t>
  </si>
  <si>
    <t>Difusor de 2 vias, equipado com registro de lâminas opostas, 15x9" (fornecido na cor branca)</t>
  </si>
  <si>
    <t>Difusor de 1 via, equipado com registro de lâminas opostas, 9x9" (fornecido na cor branca)</t>
  </si>
  <si>
    <t>Grelha tipo simples deflexão horizontal, com moldura, 200x150mm (fornecido na cor branca)</t>
  </si>
  <si>
    <t>Grelha tipo rotacore, com moldura, sem registro, 900x300 mm (fornecido na cor branca)</t>
  </si>
  <si>
    <t>Veneziana indevassável em alumínio, com dupla moldura, 500x500mm (fornecido na cor branca)</t>
  </si>
  <si>
    <t>Veneziana indevassável em alumínio, com dupla moldura, 300x300mm (fornecido na cor branca)</t>
  </si>
  <si>
    <t>Tomada de ar exterior equipada com veneziana metálica, tela de proteção, registro, 600x400 mm. Executar grade de segurança.</t>
  </si>
  <si>
    <t>Junta flexível atenuadora de vibrações fabricada em lona de vinil reforçada e chapa galvanizada</t>
  </si>
  <si>
    <t>Caixa de filtragem equipada com elemento filtrante classe G4, ø250mm.</t>
  </si>
  <si>
    <t>Tela de proteção para descarga de ar</t>
  </si>
  <si>
    <t xml:space="preserve">Acessórios diversos (suportes, pinos roscados, parafusos, abraçadeiras, fita adesiva, etc) para instalação e montagem </t>
  </si>
  <si>
    <t>4.</t>
  </si>
  <si>
    <t>Equipamentos de Ar Condicionado, de Ventilação e Acessórios</t>
  </si>
  <si>
    <t>Conjunto minisplit inverter, quente-frio, evaporadora modelo hi-wall, condensadora com descarga horizontal. Capacidade nominal de refrigeração de 9.000 Btu/h. Fluído refrigerante isento de cloro (HFC). Fornecido com controle remoto sem fio.</t>
  </si>
  <si>
    <t>Conjunto minisplit inverter, quente-frio, evaporadora modelo hi-wall, condensadora com descarga horizontal. Capacidade nominal de refrigeração de 12.000 Btu/h. Fluído refrigerante isento de cloro (HFC). Fornecido com controle remoto sem fio.</t>
  </si>
  <si>
    <t>Conjunto minisplit inverter, quente-frio, evaporadora modelo teto, condensadora com descarga horizontal. Capacidade nominal de refrigeração de 32.000 Btu/h. Fluído refrigerante isento de cloro (HFC). Fornecido com controle remoto sem fio.</t>
  </si>
  <si>
    <t>4.8</t>
  </si>
  <si>
    <t>Suporte metálico para sustentação das condensadoras</t>
  </si>
  <si>
    <t>4.10</t>
  </si>
  <si>
    <t>Calço amortecedor de vibração construído em neoprene</t>
  </si>
  <si>
    <t xml:space="preserve">Acessórios diversos (suportes, pinos roscados, parafusos, abraçadeiras, etc) para instalação e montagem </t>
  </si>
  <si>
    <t>Complemento em "L" em chapa galvanizada com pintura automotiva azul ref. Pantone 300C</t>
  </si>
  <si>
    <t>3.1.1</t>
  </si>
  <si>
    <t>3.1.2</t>
  </si>
  <si>
    <t>5.1</t>
  </si>
  <si>
    <t>5.1.1</t>
  </si>
  <si>
    <t>6.1</t>
  </si>
  <si>
    <t>7.1</t>
  </si>
  <si>
    <t>7.2</t>
  </si>
  <si>
    <t>7.3</t>
  </si>
  <si>
    <t>8.1</t>
  </si>
  <si>
    <t>8.2</t>
  </si>
  <si>
    <t>9.1</t>
  </si>
  <si>
    <t>9.2</t>
  </si>
  <si>
    <t>2.2.2</t>
  </si>
  <si>
    <t>2.6.3</t>
  </si>
  <si>
    <t>SANITÁRIOS</t>
  </si>
  <si>
    <t>9.1.1</t>
  </si>
  <si>
    <t>9.1.2</t>
  </si>
  <si>
    <t>9.1.3</t>
  </si>
  <si>
    <t>9.1.4</t>
  </si>
  <si>
    <t>9.2.1</t>
  </si>
  <si>
    <t>9.2.2</t>
  </si>
  <si>
    <t>9.2.3</t>
  </si>
  <si>
    <t>9.2.4</t>
  </si>
  <si>
    <t>Cuba em Aço Inox + Ligações</t>
  </si>
  <si>
    <t>Torneira com Bica Móvel e Arejador</t>
  </si>
  <si>
    <t>9.1.5</t>
  </si>
  <si>
    <t>COMPLEMENTOS E DIVERSOS</t>
  </si>
  <si>
    <t>LIXEIRAS</t>
  </si>
  <si>
    <t>DEMOLIÇÃO E RETIRADA</t>
  </si>
  <si>
    <t>1. OBJETO: OBRAS CIVIS, INSTALAÇÕES ELÉTRICAS, LÓGICA E MECÂNICA PARA MUDANÇA DE LOCAL DA AGÊNCIA VILA MARIA (RS)</t>
  </si>
  <si>
    <r>
      <t xml:space="preserve">4. HORÁRIO PARA EXECUÇÃO/ENTREGA: </t>
    </r>
    <r>
      <rPr>
        <sz val="10"/>
        <rFont val="Calibri"/>
        <family val="2"/>
        <scheme val="minor"/>
      </rPr>
      <t>Horário Livre - Atender legislação municipal vigente</t>
    </r>
  </si>
  <si>
    <r>
      <t xml:space="preserve">6. ANEXOS: </t>
    </r>
    <r>
      <rPr>
        <sz val="10"/>
        <rFont val="Calibri"/>
        <family val="2"/>
        <scheme val="minor"/>
      </rPr>
      <t>Plantas, detalhamentos e memoriais serão disponibilizados em mídia portátil pela Unidade de Licitações e Compras</t>
    </r>
  </si>
  <si>
    <t>Remoção de Esquadria de Vidro Temperado 110x210cm e entrega do material para o proprietário do imóvel</t>
  </si>
  <si>
    <t>Remoção das Placas Cimenticia de Piso Podotátil</t>
  </si>
  <si>
    <t>3.1.3</t>
  </si>
  <si>
    <t>3.1.4</t>
  </si>
  <si>
    <t xml:space="preserve">      - Porta de madeira semi-oca, medindo 80x210 com ferragens completas, com marco de madeira maciça, para abastecimento</t>
  </si>
  <si>
    <t>TESTEIRA T3 - 265x54x15cm - Padrão Banrisul</t>
  </si>
  <si>
    <t>BANDEIRA B1 - 105x110x22cm - Padrão Banrisul</t>
  </si>
  <si>
    <t>Forro em Gesso Acartonado fixado com arame galvanizado. Alçapões incluidos</t>
  </si>
  <si>
    <t>Forro mineral 125x62,5cm na cor branca fixado com arame galvanizado</t>
  </si>
  <si>
    <t>5.2</t>
  </si>
  <si>
    <t>5.2.1</t>
  </si>
  <si>
    <t>Ferro</t>
  </si>
  <si>
    <t>Grade de Ferro - Interior da parede de gesso acartonado</t>
  </si>
  <si>
    <t>Painel Fixo de Vidro Temperado 10mm incolor com perfis incluidos</t>
  </si>
  <si>
    <t>Massa Corrida</t>
  </si>
  <si>
    <t>Tinta esmalte sem cheiro sobre esquadrias de ferro</t>
  </si>
  <si>
    <t>Tinta esmalte sem cheiro sobre esquadrias de madeira</t>
  </si>
  <si>
    <t>7.4</t>
  </si>
  <si>
    <t>7.5</t>
  </si>
  <si>
    <t>7.6</t>
  </si>
  <si>
    <t>7.7</t>
  </si>
  <si>
    <t>Fundo Branco para porta esquadria de madeira</t>
  </si>
  <si>
    <t>Tampo em Granito Cinza Andorinha 120x60cm</t>
  </si>
  <si>
    <t xml:space="preserve">Grade em alumínio anodizado na cor branca perfil tubular  horizontal  1/2" x 1" -  a ser acoplada à esquadria de alumínio, h=210cm,   espaçamento a cada 12cm na SAA. </t>
  </si>
  <si>
    <t>Grade em alumínio anodizado na cor branca perfil tubular  horizontal  1/2" x 1" -  , h=210cm,  com perfis auxiliares para instalação na esquadria da fachada. Deverá ser respeitada a modulação existente na fachada.</t>
  </si>
  <si>
    <t>Armário Aéreo completo com 03 portas nas dimensões 120x55,3x31,8cm da Linha Allegra TOP na cor branco, COD.: 54057RE, da marca Bertolini ou equivalente.</t>
  </si>
  <si>
    <t>Balcão Triplo completo com 02 portas e 04 gavetas sem tampo, da linha Allegra TOP na cor branco, dimensões: 120x86,5x48,3cm, COD.: 97257RE, da marca Bertolini ou equivalente</t>
  </si>
  <si>
    <t>9.1.6</t>
  </si>
  <si>
    <t>9.1.7</t>
  </si>
  <si>
    <t>Tanque de Louça 30 litros na cor branca + Ligações</t>
  </si>
  <si>
    <t>Torneira Metálica Fixa para Tanque</t>
  </si>
  <si>
    <t>9.1.8</t>
  </si>
  <si>
    <t>Revestimento em placas ACM  espessura 6mm , fundo para a Testeira + estrutural metálica para fixação</t>
  </si>
  <si>
    <t>7.8</t>
  </si>
  <si>
    <t>8.3</t>
  </si>
  <si>
    <t>A2PO - PASSA OBJETOS</t>
  </si>
  <si>
    <t>A3-SIA - ACESSIBILIDADE</t>
  </si>
  <si>
    <t>A4-SIA - CÃO GUIA</t>
  </si>
  <si>
    <t>PP1 - PRIVATIVO FUNCIONÁRIOS</t>
  </si>
  <si>
    <t>PP3-NO BREAK</t>
  </si>
  <si>
    <t>PP5-ARQUIVO</t>
  </si>
  <si>
    <t>PP6-COPA</t>
  </si>
  <si>
    <t>PP8-WC MASCULINO</t>
  </si>
  <si>
    <t>PP9-WC FEMININO</t>
  </si>
  <si>
    <t>PP10-WC PNE</t>
  </si>
  <si>
    <t>2.4.5</t>
  </si>
  <si>
    <t>2.4.6</t>
  </si>
  <si>
    <t>PLACAS EM FORMATOS ESPECIAIS - Chapa de Acrílico e=3mm - Azul (Pantone 300C)</t>
  </si>
  <si>
    <t>PP13 - RETIRE SUA SENHA AQUI</t>
  </si>
  <si>
    <t>PP14 - PRESSIONE PARA SAIR</t>
  </si>
  <si>
    <t>PP15 - AGÊNCIA E HORÁRIO</t>
  </si>
  <si>
    <t>PS1- AUTOATENDIMENTO</t>
  </si>
  <si>
    <t>PS2-CAIXAS ATEND. POR SENHA</t>
  </si>
  <si>
    <t>PS3-PLATAFORMA DE ATENDIMENTO</t>
  </si>
  <si>
    <t>PS4-PREFERENCIAL</t>
  </si>
  <si>
    <t>PS10-GERENTE GERAL</t>
  </si>
  <si>
    <t>PS11-GERENTE ADJUNTO</t>
  </si>
  <si>
    <t>Acessibilidade</t>
  </si>
  <si>
    <t>2.6.4</t>
  </si>
  <si>
    <t xml:space="preserve">Placa em Acrílico para Totem de Acessibilidade </t>
  </si>
  <si>
    <t>Tampo para Mesa Acessível</t>
  </si>
  <si>
    <t>Totem para Mesa Acessível</t>
  </si>
  <si>
    <t>Capas para Assentos Preferenciais</t>
  </si>
  <si>
    <t>Organização e montagem geral dos leiautes provisórios: mobiliário, biombos e/ou divisórias leves (tapumes), estantes metálicas, etc.</t>
  </si>
  <si>
    <t>8.2.1</t>
  </si>
  <si>
    <t>8.2.2</t>
  </si>
  <si>
    <t>Sanca em gesso Largura 42cm - Fixada com arame galvanizado</t>
  </si>
  <si>
    <t>Sanca em gesso Largura 52cm - Fixada com arame galvanizado</t>
  </si>
  <si>
    <t>Sanca em gesso Largura 115cm - Fixada com arame galvanizado</t>
  </si>
  <si>
    <t>Remoção de Painel Fixo de Vidro Temperado e entrega do material para o proprietário do imóvel</t>
  </si>
  <si>
    <t>Abertura de Vão em Parede de Alvenaria para passagem de dutos de Ar Condicionado</t>
  </si>
  <si>
    <t>Máscara padrão novo para máquinas de autoatendimento com tampões, Largura 1,00 m</t>
  </si>
  <si>
    <t>Máscara padrão novo para máquinas de autoatendimento com tampões, Largura 1,20 m</t>
  </si>
  <si>
    <t>Grelha de descarga de ar fabricada em alumínio extrudado. Evita a entrada de água e corpos estranhos (fornecido na cor branca)</t>
  </si>
  <si>
    <t xml:space="preserve">Ventilador axial em chapa de aço, diâmetro 300mm, ruído 58 db(a), 1150 rpm, com tela de proteção externa. Vazão 1500m³/h com descarga livre (pressão disponível 6mmca). Alimentação: 220V-1F-60Hz. </t>
  </si>
  <si>
    <t xml:space="preserve">Ventilador helicocentrífugo de baixo nível sonoro, carcaça em polipropileno, motor de 02 velocidades regulável, protetor térmico. Vazão 625m³/h a 220Pa. Alimentação: 220V-1F-60Hz. </t>
  </si>
  <si>
    <t xml:space="preserve">Ventilador helicocentrífugo de baixo nível sonoro, carcaça em polipropileno, motor de 02 velocidades regulável, protetor térmico. Vazão 900m³/h a 100Pa. Alimentação: 220V-1F-60Hz. </t>
  </si>
  <si>
    <t>Cabo unipolar flexivel seção 10,0 mm² / 0,6/1kv - AFUMEX, AFITOX, ou similar, Alimentador do CD-BK e CD-ESTAB</t>
  </si>
  <si>
    <t>Cabo unipolar flexivel seção 10,0 mm² / 0,6/1kv  AFUMEX, AFITOX, ou similar, - Terras do do CD-BK e CD-ESTAB- VERDE</t>
  </si>
  <si>
    <t>Bloco Autonomo de emergência 80 LEDs Alto-brilho c/bateria p/4horas sem indicação de saída</t>
  </si>
  <si>
    <t>Bloco Autonomo de emergência 80 LEDs Alto-brilho c/bateria p/4horas com indicador de SAIDA ou SAIDA EMERGÊNCIA</t>
  </si>
  <si>
    <t>Cabo unipolar flexivel seção 10,0 mm2.</t>
  </si>
  <si>
    <r>
      <t xml:space="preserve">Rack padrão 19" tipo gabinete fechado, porta acrílico com chave, próprio para cabeamento estruturado de </t>
    </r>
    <r>
      <rPr>
        <b/>
        <sz val="10"/>
        <rFont val="Calibri"/>
        <family val="2"/>
        <scheme val="minor"/>
      </rPr>
      <t>12 Us</t>
    </r>
    <r>
      <rPr>
        <sz val="10"/>
        <rFont val="Calibri"/>
        <family val="2"/>
        <scheme val="minor"/>
      </rPr>
      <t>, profundidade 570mm (Cabeamento Horizontal) fixado na paede a 1,60m do piso, com três bandejas e com kit de ventilação forçada composta d 2 ventiladores (Rack das Operadoras)</t>
    </r>
  </si>
  <si>
    <t>Caixa de sobrepor  c/ tampa medindo 400mmx300mx200mm, tipo Standart Cemar ou equivalente técnico, para abrigar dispositivo do sistema de alarme</t>
  </si>
  <si>
    <t>8.2.3</t>
  </si>
  <si>
    <t>8.2.4</t>
  </si>
  <si>
    <t>8.2.5</t>
  </si>
  <si>
    <t>Cesto em Polipropileno com Capacidade para 11L</t>
  </si>
  <si>
    <t>Cesto em Polipropileno com Capacidade para 20L</t>
  </si>
  <si>
    <t>Lixeira em Polipropileno com Tampa Vai e Vem - Capacidade para 11L</t>
  </si>
  <si>
    <t>Lixeira em Polietileno de Média Densidade (PEMD) - Capacidade para 52L</t>
  </si>
  <si>
    <t>Lixeira em Polipropileno com Pedal e Suporte para Sacos de Lixo - Capacidade 75L</t>
  </si>
  <si>
    <t>Piso em Basalto 10x10cm - Igual ao existente</t>
  </si>
  <si>
    <t>Acrílica aplicada sobre paredes externas</t>
  </si>
  <si>
    <t>Acrílica aplicadas sobre paredes internas</t>
  </si>
  <si>
    <t xml:space="preserve">Persiana Vertical Tipo Blackout, h=3,50m </t>
  </si>
  <si>
    <t>Brises Internos: Caixilharia em Alumínio com acabamento em pintura eletrostática na cor branca</t>
  </si>
  <si>
    <t xml:space="preserve">Disjuntor de proteção para grupo capacitivo de 2,5 KVAr </t>
  </si>
  <si>
    <t>LUMINÁRIA DECORATIVA DE SOBREPOR PARA LÂMPADA BULBOLED DE 9W, COM REFLETOR DE ALUMÍNIO E DIFUSOR DE VIDRO
 - Garantia de 02 Anos.</t>
  </si>
  <si>
    <t>LUMINÁRIA TIPO ARANDELA DE SOBREPOR PARA LÂMPADA BULBOLED DE 9W, COM REFLETOR DE ALUMÍNIO E DIFUSOR DE VIDRO
 - Garantia de 02 Anos.</t>
  </si>
  <si>
    <t>Adaptador para canaleta 73x25mm - 3xDiâmetro 3/4"</t>
  </si>
  <si>
    <t>SUBTOTAL DE  ALARME</t>
  </si>
  <si>
    <t>SUBTOTAL DE CFTV</t>
  </si>
  <si>
    <r>
      <t xml:space="preserve">Disjuntor termomagnético  tripolar, caixa moldada - </t>
    </r>
    <r>
      <rPr>
        <b/>
        <sz val="10"/>
        <rFont val="Calibri"/>
        <family val="2"/>
        <scheme val="minor"/>
      </rPr>
      <t>3x70 A</t>
    </r>
    <r>
      <rPr>
        <sz val="10"/>
        <rFont val="Calibri"/>
        <family val="2"/>
        <scheme val="minor"/>
      </rPr>
      <t xml:space="preserve"> - </t>
    </r>
    <r>
      <rPr>
        <b/>
        <sz val="10"/>
        <rFont val="Calibri"/>
        <family val="2"/>
        <scheme val="minor"/>
      </rPr>
      <t>18kA/380V</t>
    </r>
    <r>
      <rPr>
        <sz val="10"/>
        <rFont val="Calibri"/>
        <family val="2"/>
        <scheme val="minor"/>
      </rPr>
      <t>, IEC-974-2, curva de disparo "C", com fixações e terminais p/cabos. (MEDIÇÃO)</t>
    </r>
  </si>
  <si>
    <t>Cabo unipolar flexivel seção 16 mm² / 0,6/1kv - AFUMEX, AFITOX, ou similar,   Aterramento do CD-1 e QGBT-VERDE</t>
  </si>
  <si>
    <t>Cabo unipolar flexivel seção 16 mm² / 0,6/1kv - AFUMEX, AFITOX, ou similar,   Aterramento do CD-1</t>
  </si>
  <si>
    <t>Cabo unipolar flexivel seção 25 mm² / 0,6/1kv - AFUMEX, AFITOX, ou similar,  Alimentador do QGBT</t>
  </si>
  <si>
    <r>
      <t xml:space="preserve">Supressores para transientes </t>
    </r>
    <r>
      <rPr>
        <b/>
        <sz val="10"/>
        <rFont val="Calibri"/>
        <family val="2"/>
        <scheme val="minor"/>
      </rPr>
      <t>DPS</t>
    </r>
    <r>
      <rPr>
        <sz val="10"/>
        <rFont val="Calibri"/>
        <family val="2"/>
        <scheme val="minor"/>
      </rPr>
      <t xml:space="preserve"> Tetrapolar 3F 40kA + N 40 kA Nominais, </t>
    </r>
    <r>
      <rPr>
        <b/>
        <sz val="10"/>
        <rFont val="Calibri"/>
        <family val="2"/>
        <scheme val="minor"/>
      </rPr>
      <t>Classe I</t>
    </r>
    <r>
      <rPr>
        <sz val="10"/>
        <rFont val="Calibri"/>
        <family val="2"/>
        <scheme val="minor"/>
      </rPr>
      <t>, base com engate em trilho 4 polos plugáveis (Quadro Geral)</t>
    </r>
  </si>
  <si>
    <t>Quadro de metálico de SOBREPOR com espaço para 4 disjuntores tripolares e disjuntor geral, c/barramentos GERAIS de ligação tripolares paralelos isolados para 200A com bornes p/fases, perfil de proteção, e barramentos neutro e proteção, obturadores de banda e acessórios, tampa e contra-tampa metálicas com dobradiças, com fecho, aterramento caixa e porta, 800x480x150mm. (QGBT)</t>
  </si>
  <si>
    <t>Quadro de metálico de SOBREPOR com espaço para 96 disjuntores monopolares e disjuntor geral, c/barramentos GERAIS de ligação tripolares paralelos isolados para 200A com bornes p/fases, perfil de proteção, e barramentos neutro e proteção, obturadores de banda e acessórios, tampa e contra-tampa metálicas com dobradiças, com fecho, aterramento caixa e porta. (CD-1)</t>
  </si>
  <si>
    <t>Disjuntores Tripolar(Mínimo 6kA):</t>
  </si>
  <si>
    <t>2.5.3</t>
  </si>
  <si>
    <t>2.5.4</t>
  </si>
  <si>
    <t xml:space="preserve">            - 3x50A - 10kA - GERAL CD-1</t>
  </si>
  <si>
    <t>2.5.5</t>
  </si>
  <si>
    <t xml:space="preserve">            - 3x70A -18KA -  GERAL QGBT</t>
  </si>
  <si>
    <t>2.8.2</t>
  </si>
  <si>
    <t>2.8.3</t>
  </si>
  <si>
    <t>2.9.1</t>
  </si>
  <si>
    <t xml:space="preserve">Dispositivo IDR 4x50A sensibilidade 300mA </t>
  </si>
  <si>
    <t>Cabo unipolar flexivel seção 25 mm² / 0,6/1kv - AFUMEX, AFITOX, ou similar,  cor preta (ligação NBK -Banco Baterias)</t>
  </si>
  <si>
    <t>3.46</t>
  </si>
  <si>
    <t>Cabo unipolar flexivel seção 25 mm² / 0,6/1kv - AFUMEX, AFITOX, ou similar,  cor vermelha (ligação NBK -Banco Baterias)</t>
  </si>
  <si>
    <t>3.47</t>
  </si>
  <si>
    <r>
      <t xml:space="preserve">Quadro de metálico de SOBREPOR com espaço para 72 disjuntores monopolares e disjuntor geral, c/barramentos de ligação tripolares paralelos isolados para 100A com bornes p/fases, perfil de proteção, e barramentos neutro e proteção, obturadores de banda e acessórios, tampa e contra-tampa metálicas com dobradiças, com fecho, aterramento caixa e porta. </t>
    </r>
    <r>
      <rPr>
        <b/>
        <sz val="10"/>
        <rFont val="Calibri"/>
        <family val="2"/>
        <scheme val="minor"/>
      </rPr>
      <t>(CD-ESTAB)</t>
    </r>
  </si>
  <si>
    <t>INSTALAÇÕES ALARME</t>
  </si>
  <si>
    <t>INFRA-ESTRUTURA NECESSÁRIA COM RESPECTIVAS ESPERAS ALARME:</t>
  </si>
  <si>
    <t>INSTALAÇÕES CFTV</t>
  </si>
  <si>
    <t>INFRA-ESTRUTURA NECESSÁRIA COM RESPECTIVAS ESPERAS CFTV:</t>
  </si>
  <si>
    <t>Canaleta tipo tubo Metalon (tubo metálico quadrado) de aluminio 50x50mm - pintura eletrostática Branca com suporte para fixação ao teto e acabamento de fechamento do tubo (plástico branco) na outra extremidade  suporte para fixação câmeras Dohme de CFTV, constituído de chapa de almínio pintado na cor branca, com desenho da base igual ao desenho da câmera fornecida, de maneira que não sobre nenhuma parte da câmara para fora do suporte</t>
  </si>
  <si>
    <t>Rack tamanho 12U x 19" x 600mm - Completo - Grau de proteção IP 20, com uma bandeja, fechaduras em todas as aberturas, porta frontal e teto em aço cego e laterais com aletas para ventilação, conforme memorial descritivo ITEM 4.1</t>
  </si>
  <si>
    <t>XIV</t>
  </si>
  <si>
    <r>
      <t xml:space="preserve">Quadro tipo Caixa de comando 500x400x170mm c/ acessórios - </t>
    </r>
    <r>
      <rPr>
        <b/>
        <sz val="10"/>
        <rFont val="Calibri"/>
        <family val="2"/>
        <scheme val="minor"/>
      </rPr>
      <t>(Cash Timer)</t>
    </r>
  </si>
  <si>
    <t>Patch Cord 1,0m (Lógica) - Cor Azul</t>
  </si>
  <si>
    <t xml:space="preserve"> Quadro de comando de Sobrepor para  Central de Alarme - 600x500x220mm tipo CS</t>
  </si>
  <si>
    <t>Cano de cobre ø3/4", esp. parede 1,58mm</t>
  </si>
  <si>
    <t>Isolamento Borracha Elastomérica ø3/4", espessura crescente, 13 a 16 mm</t>
  </si>
  <si>
    <t>Controle remoto com fio para split dutado</t>
  </si>
  <si>
    <t>Conjunto minisplit, quente-frio, evaporadora modelo built in (embutido duto), condensadora com descarga vertical. Capacidade nominal de refrigeração de 36.000 Btu/h. Fluído refrigerante isento de cloro (HFC). Acionamento por controle remoto com fio.</t>
  </si>
  <si>
    <t>SUBTOTAL SALA DE AUTOATENDIMENTO</t>
  </si>
  <si>
    <t>Vidro Simples 5mm incolor instalado na esquadria da SAA</t>
  </si>
  <si>
    <t>Piso em Porcelanato 60x60cm - Igual ao Existente (recomposição)</t>
  </si>
  <si>
    <t>Recomposição de Paredes de alvenaria (após abertura para dutos, tubulações, etc.)</t>
  </si>
  <si>
    <t xml:space="preserve">  - Elemento tátil em poliuretano interno de alerta colado (módulos 25x25cm) - cor azul</t>
  </si>
  <si>
    <t xml:space="preserve">  - Elemento tátil em poliéster interno direcional colado (módulos 25x25cm) - cor azul</t>
  </si>
  <si>
    <r>
      <t xml:space="preserve">3. PRAZO DE EXECUÇÃO/ENTREGA: </t>
    </r>
    <r>
      <rPr>
        <sz val="10"/>
        <rFont val="Calibri"/>
        <family val="2"/>
        <scheme val="minor"/>
      </rPr>
      <t>60 dias</t>
    </r>
  </si>
  <si>
    <r>
      <t xml:space="preserve">5. CONDIÇÕES DE PAGAMENTO: </t>
    </r>
    <r>
      <rPr>
        <sz val="10"/>
        <rFont val="Calibri"/>
        <family val="2"/>
        <scheme val="minor"/>
      </rPr>
      <t>Conforme serviço medido. Após fiscalização e aceite, será efetuado o pagamento à contratada, no 4º dia útil do mês subsequente à entrega da nota fiscal/fatura correspondente.</t>
    </r>
  </si>
  <si>
    <r>
      <t xml:space="preserve">2. ENDEREÇO DE EXECUÇÃO/ENTREGA: </t>
    </r>
    <r>
      <rPr>
        <sz val="10"/>
        <rFont val="Calibri"/>
        <family val="2"/>
        <scheme val="minor"/>
      </rPr>
      <t>RUA GETÚLIO VARGAS, 241, LOJA 101 - VILA MARIA/RS</t>
    </r>
  </si>
  <si>
    <t>OBSERVAÇÃO:</t>
  </si>
  <si>
    <t>4.9</t>
  </si>
  <si>
    <r>
      <rPr>
        <sz val="10"/>
        <rFont val="Calibri"/>
        <family val="2"/>
        <scheme val="minor"/>
      </rPr>
      <t>Na proposta da empresa licitante ou em anexo a esta, deverá ser informado explicitamente: marca e modelo de todos os equipamentos (portas giratórias detectora de  metais, condicionadores de ar, elevadores, plataformas elevatórias, escadas rolantes, e etc.) a serem fornecidos e/ou instalados. Para maiores esclarecimentos a empresa poderá anexar catálogos atualizados com especificações técnicas dos equipamentos.</t>
    </r>
    <r>
      <rPr>
        <b/>
        <sz val="10"/>
        <rFont val="Calibri"/>
        <family val="2"/>
        <scheme val="minor"/>
      </rPr>
      <t xml:space="preserve">
</t>
    </r>
  </si>
  <si>
    <t>MATERIAL</t>
  </si>
  <si>
    <t xml:space="preserve">MÃO DE OBRA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</si>
</sst>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00"/>
    <numFmt numFmtId="166" formatCode="0.000"/>
  </numFmts>
  <fonts count="8"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MS Sans Serif"/>
      <family val="2"/>
    </font>
    <font>
      <sz val="10"/>
      <color rgb="FFFF0000"/>
      <name val="Calibri"/>
      <family val="2"/>
      <scheme val="minor"/>
    </font>
    <font>
      <u/>
      <sz val="10"/>
      <name val="Calibri"/>
      <family val="2"/>
      <scheme val="minor"/>
    </font>
    <font>
      <sz val="10"/>
      <color indexed="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theme="5" tint="0.79998168889431442"/>
        <bgColor indexed="64"/>
      </patternFill>
    </fill>
    <fill>
      <patternFill patternType="solid">
        <fgColor theme="0"/>
        <bgColor indexed="64"/>
      </patternFill>
    </fill>
    <fill>
      <patternFill patternType="solid">
        <fgColor rgb="FFAB9E5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6" tint="0.59999389629810485"/>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top style="thin">
        <color indexed="64"/>
      </top>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0" fontId="4" fillId="0" borderId="0" applyFill="0" applyBorder="0" applyAlignment="0" applyProtection="0"/>
    <xf numFmtId="0" fontId="4" fillId="0" borderId="0"/>
  </cellStyleXfs>
  <cellXfs count="267">
    <xf numFmtId="0" fontId="0" fillId="0" borderId="0" xfId="0"/>
    <xf numFmtId="49" fontId="2" fillId="2" borderId="10" xfId="0" applyNumberFormat="1" applyFont="1" applyFill="1" applyBorder="1" applyAlignment="1" applyProtection="1">
      <alignment horizontal="left" vertical="center" wrapText="1"/>
      <protection hidden="1"/>
    </xf>
    <xf numFmtId="49" fontId="3" fillId="2" borderId="13" xfId="0" applyNumberFormat="1" applyFont="1" applyFill="1" applyBorder="1" applyAlignment="1" applyProtection="1">
      <alignment horizontal="left" vertical="center" wrapText="1"/>
      <protection hidden="1"/>
    </xf>
    <xf numFmtId="4" fontId="2" fillId="2" borderId="13" xfId="0" applyNumberFormat="1" applyFont="1" applyFill="1" applyBorder="1" applyAlignment="1" applyProtection="1">
      <alignment horizontal="center" vertical="center" wrapText="1"/>
      <protection hidden="1"/>
    </xf>
    <xf numFmtId="2" fontId="3" fillId="0" borderId="19" xfId="0" applyNumberFormat="1" applyFont="1" applyFill="1" applyBorder="1" applyAlignment="1" applyProtection="1">
      <alignment vertical="center" wrapText="1"/>
      <protection hidden="1"/>
    </xf>
    <xf numFmtId="2" fontId="3" fillId="0" borderId="19" xfId="0" applyNumberFormat="1" applyFont="1" applyFill="1" applyBorder="1" applyAlignment="1" applyProtection="1">
      <alignment horizontal="center" vertical="center" wrapText="1"/>
      <protection hidden="1"/>
    </xf>
    <xf numFmtId="4" fontId="3" fillId="0" borderId="19" xfId="0" applyNumberFormat="1" applyFont="1" applyFill="1" applyBorder="1" applyAlignment="1" applyProtection="1">
      <alignment vertical="center" wrapText="1"/>
      <protection hidden="1"/>
    </xf>
    <xf numFmtId="0" fontId="3" fillId="0" borderId="36" xfId="0" applyFont="1" applyFill="1" applyBorder="1" applyAlignment="1" applyProtection="1">
      <alignment horizontal="left" vertical="center" wrapText="1"/>
      <protection hidden="1"/>
    </xf>
    <xf numFmtId="4" fontId="3" fillId="0" borderId="36" xfId="0" applyNumberFormat="1" applyFont="1" applyFill="1" applyBorder="1" applyAlignment="1" applyProtection="1">
      <alignment horizontal="right" vertical="center" wrapText="1"/>
      <protection locked="0"/>
    </xf>
    <xf numFmtId="4" fontId="3" fillId="0" borderId="36" xfId="0" applyNumberFormat="1" applyFont="1" applyFill="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protection hidden="1"/>
    </xf>
    <xf numFmtId="4" fontId="3" fillId="0" borderId="36" xfId="2" applyNumberFormat="1" applyFont="1" applyFill="1" applyBorder="1" applyAlignment="1" applyProtection="1">
      <alignment vertical="center" wrapText="1"/>
      <protection locked="0"/>
    </xf>
    <xf numFmtId="49" fontId="3" fillId="0" borderId="0" xfId="0" applyNumberFormat="1" applyFont="1" applyFill="1" applyAlignment="1" applyProtection="1">
      <alignment horizontal="left" vertical="center" wrapText="1"/>
      <protection hidden="1"/>
    </xf>
    <xf numFmtId="0" fontId="3" fillId="0" borderId="0" xfId="0" applyFont="1" applyFill="1" applyAlignment="1" applyProtection="1">
      <alignment vertical="center" wrapText="1"/>
      <protection hidden="1"/>
    </xf>
    <xf numFmtId="164" fontId="3" fillId="0" borderId="0" xfId="0" applyNumberFormat="1" applyFont="1" applyFill="1" applyAlignment="1" applyProtection="1">
      <alignment horizontal="center" vertical="center" wrapText="1"/>
      <protection hidden="1"/>
    </xf>
    <xf numFmtId="164" fontId="3" fillId="0" borderId="0" xfId="0" applyNumberFormat="1" applyFont="1" applyFill="1" applyAlignment="1" applyProtection="1">
      <alignment vertical="center" wrapText="1"/>
      <protection hidden="1"/>
    </xf>
    <xf numFmtId="4" fontId="3" fillId="0" borderId="0" xfId="0" applyNumberFormat="1" applyFont="1" applyFill="1" applyAlignment="1" applyProtection="1">
      <alignment vertical="center" wrapText="1"/>
      <protection hidden="1"/>
    </xf>
    <xf numFmtId="0" fontId="2" fillId="7" borderId="1" xfId="0" applyFont="1" applyFill="1" applyBorder="1" applyAlignment="1" applyProtection="1">
      <alignment horizontal="center" vertical="center" wrapText="1"/>
      <protection hidden="1"/>
    </xf>
    <xf numFmtId="49" fontId="2" fillId="7" borderId="2" xfId="0" applyNumberFormat="1" applyFont="1" applyFill="1" applyBorder="1" applyAlignment="1" applyProtection="1">
      <alignment horizontal="left" vertical="center" wrapText="1"/>
      <protection hidden="1"/>
    </xf>
    <xf numFmtId="0" fontId="2" fillId="7" borderId="4" xfId="0" applyFont="1" applyFill="1" applyBorder="1" applyAlignment="1" applyProtection="1">
      <alignment horizontal="center" vertical="center" wrapText="1"/>
      <protection hidden="1"/>
    </xf>
    <xf numFmtId="49" fontId="2" fillId="7" borderId="5" xfId="0" applyNumberFormat="1" applyFont="1" applyFill="1" applyBorder="1" applyAlignment="1" applyProtection="1">
      <alignment horizontal="left" vertical="center" wrapText="1"/>
      <protection hidden="1"/>
    </xf>
    <xf numFmtId="0" fontId="2" fillId="7" borderId="5" xfId="0" applyFont="1" applyFill="1" applyBorder="1" applyAlignment="1" applyProtection="1">
      <alignment horizontal="center" vertical="center" wrapText="1"/>
      <protection hidden="1"/>
    </xf>
    <xf numFmtId="3" fontId="2" fillId="7" borderId="5" xfId="0" applyNumberFormat="1" applyFont="1" applyFill="1" applyBorder="1" applyAlignment="1" applyProtection="1">
      <alignment horizontal="center" vertical="center" wrapText="1"/>
      <protection hidden="1"/>
    </xf>
    <xf numFmtId="2" fontId="2" fillId="5" borderId="25" xfId="0" applyNumberFormat="1" applyFont="1" applyFill="1" applyBorder="1" applyAlignment="1" applyProtection="1">
      <alignment horizontal="left" vertical="center" wrapText="1"/>
      <protection hidden="1"/>
    </xf>
    <xf numFmtId="0" fontId="0" fillId="0" borderId="0" xfId="0" applyFill="1"/>
    <xf numFmtId="0" fontId="2" fillId="9" borderId="19" xfId="0" applyFont="1" applyFill="1" applyBorder="1" applyAlignment="1">
      <alignment vertical="center" wrapText="1"/>
    </xf>
    <xf numFmtId="2" fontId="5" fillId="0" borderId="19" xfId="0" applyNumberFormat="1" applyFont="1" applyFill="1" applyBorder="1" applyAlignment="1" applyProtection="1">
      <alignment horizontal="center" vertical="center" wrapText="1"/>
      <protection hidden="1"/>
    </xf>
    <xf numFmtId="0" fontId="0" fillId="0" borderId="0" xfId="0" applyAlignment="1">
      <alignment vertical="center" wrapText="1"/>
    </xf>
    <xf numFmtId="165" fontId="3" fillId="8" borderId="15" xfId="0" applyNumberFormat="1" applyFont="1" applyFill="1" applyBorder="1" applyAlignment="1" applyProtection="1">
      <alignment horizontal="left" vertical="center" wrapText="1"/>
      <protection hidden="1"/>
    </xf>
    <xf numFmtId="49" fontId="2" fillId="8" borderId="16" xfId="0" applyNumberFormat="1" applyFont="1" applyFill="1" applyBorder="1" applyAlignment="1" applyProtection="1">
      <alignment horizontal="left" vertical="center" wrapText="1"/>
      <protection hidden="1"/>
    </xf>
    <xf numFmtId="0" fontId="2" fillId="8" borderId="16" xfId="0" applyFont="1" applyFill="1" applyBorder="1" applyAlignment="1" applyProtection="1">
      <alignment vertical="center" wrapText="1"/>
      <protection hidden="1"/>
    </xf>
    <xf numFmtId="164" fontId="3" fillId="8" borderId="16" xfId="0" applyNumberFormat="1" applyFont="1" applyFill="1" applyBorder="1" applyAlignment="1" applyProtection="1">
      <alignment horizontal="center" vertical="center" wrapText="1"/>
      <protection hidden="1"/>
    </xf>
    <xf numFmtId="4" fontId="3" fillId="8" borderId="16" xfId="0" applyNumberFormat="1" applyFont="1" applyFill="1" applyBorder="1" applyAlignment="1" applyProtection="1">
      <alignment vertical="center" wrapText="1"/>
      <protection hidden="1"/>
    </xf>
    <xf numFmtId="4" fontId="3" fillId="8" borderId="17" xfId="1" applyNumberFormat="1" applyFont="1" applyFill="1" applyBorder="1" applyAlignment="1" applyProtection="1">
      <alignment vertical="center" wrapText="1"/>
      <protection hidden="1"/>
    </xf>
    <xf numFmtId="165" fontId="3" fillId="3" borderId="18" xfId="0" applyNumberFormat="1" applyFont="1" applyFill="1" applyBorder="1" applyAlignment="1" applyProtection="1">
      <alignment horizontal="center" vertical="center" wrapText="1"/>
      <protection hidden="1"/>
    </xf>
    <xf numFmtId="49" fontId="2" fillId="4" borderId="19" xfId="0" applyNumberFormat="1" applyFont="1" applyFill="1" applyBorder="1" applyAlignment="1" applyProtection="1">
      <alignment horizontal="left" vertical="center" wrapText="1"/>
      <protection hidden="1"/>
    </xf>
    <xf numFmtId="165" fontId="3" fillId="0" borderId="18" xfId="0" applyNumberFormat="1" applyFont="1" applyFill="1" applyBorder="1" applyAlignment="1" applyProtection="1">
      <alignment horizontal="center" vertical="center" wrapText="1"/>
      <protection hidden="1"/>
    </xf>
    <xf numFmtId="49" fontId="3" fillId="0" borderId="19" xfId="0" applyNumberFormat="1" applyFont="1" applyFill="1" applyBorder="1" applyAlignment="1" applyProtection="1">
      <alignment horizontal="left" vertical="center" wrapText="1"/>
      <protection hidden="1"/>
    </xf>
    <xf numFmtId="4" fontId="3" fillId="0" borderId="20" xfId="1" applyNumberFormat="1" applyFont="1" applyFill="1" applyBorder="1" applyAlignment="1" applyProtection="1">
      <alignment vertical="center" wrapText="1"/>
      <protection hidden="1"/>
    </xf>
    <xf numFmtId="165" fontId="3" fillId="5" borderId="24" xfId="0" applyNumberFormat="1" applyFont="1" applyFill="1" applyBorder="1" applyAlignment="1" applyProtection="1">
      <alignment horizontal="center" vertical="center" wrapText="1"/>
      <protection hidden="1"/>
    </xf>
    <xf numFmtId="49" fontId="3" fillId="5" borderId="25" xfId="0" applyNumberFormat="1" applyFont="1" applyFill="1" applyBorder="1" applyAlignment="1" applyProtection="1">
      <alignment horizontal="left" vertical="center" wrapText="1"/>
      <protection hidden="1"/>
    </xf>
    <xf numFmtId="4" fontId="2" fillId="5" borderId="26" xfId="1" applyNumberFormat="1" applyFont="1" applyFill="1" applyBorder="1" applyAlignment="1" applyProtection="1">
      <alignment vertical="center" wrapText="1"/>
      <protection hidden="1"/>
    </xf>
    <xf numFmtId="165" fontId="3" fillId="4" borderId="18" xfId="0" applyNumberFormat="1" applyFont="1" applyFill="1" applyBorder="1" applyAlignment="1" applyProtection="1">
      <alignment horizontal="center" vertical="center" wrapText="1"/>
      <protection hidden="1"/>
    </xf>
    <xf numFmtId="0" fontId="3" fillId="0" borderId="0" xfId="0" applyFont="1" applyFill="1" applyAlignment="1" applyProtection="1">
      <alignment horizontal="left" vertical="center" wrapText="1"/>
      <protection hidden="1"/>
    </xf>
    <xf numFmtId="4" fontId="3" fillId="0" borderId="20" xfId="1" applyNumberFormat="1" applyFont="1" applyFill="1" applyBorder="1" applyAlignment="1" applyProtection="1">
      <alignment vertical="center"/>
      <protection hidden="1"/>
    </xf>
    <xf numFmtId="4" fontId="3" fillId="0" borderId="28" xfId="0" applyNumberFormat="1"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4" fontId="3" fillId="0" borderId="28" xfId="0" applyNumberFormat="1" applyFont="1" applyFill="1" applyBorder="1" applyAlignment="1" applyProtection="1">
      <alignment vertical="center"/>
      <protection hidden="1"/>
    </xf>
    <xf numFmtId="0" fontId="3" fillId="0" borderId="36" xfId="0" applyNumberFormat="1" applyFont="1" applyFill="1" applyBorder="1" applyAlignment="1" applyProtection="1">
      <alignment horizontal="left" vertical="center"/>
      <protection hidden="1"/>
    </xf>
    <xf numFmtId="4" fontId="3" fillId="0" borderId="36" xfId="0" applyNumberFormat="1" applyFont="1" applyFill="1" applyBorder="1" applyAlignment="1" applyProtection="1">
      <alignment horizontal="center" vertical="center"/>
      <protection hidden="1"/>
    </xf>
    <xf numFmtId="0" fontId="3" fillId="0" borderId="36" xfId="0" applyFont="1" applyFill="1" applyBorder="1" applyAlignment="1" applyProtection="1">
      <alignment horizontal="center" vertical="center"/>
      <protection hidden="1"/>
    </xf>
    <xf numFmtId="4" fontId="3" fillId="0" borderId="36" xfId="0" applyNumberFormat="1" applyFont="1" applyFill="1" applyBorder="1" applyAlignment="1" applyProtection="1">
      <alignment horizontal="right" vertical="center"/>
      <protection locked="0"/>
    </xf>
    <xf numFmtId="165" fontId="3" fillId="0" borderId="30" xfId="0" applyNumberFormat="1" applyFont="1" applyFill="1" applyBorder="1" applyAlignment="1" applyProtection="1">
      <alignment horizontal="center" vertical="center" wrapText="1"/>
      <protection hidden="1"/>
    </xf>
    <xf numFmtId="49" fontId="3" fillId="0" borderId="31" xfId="0" applyNumberFormat="1" applyFont="1" applyFill="1" applyBorder="1" applyAlignment="1" applyProtection="1">
      <alignment horizontal="left" vertical="center" wrapText="1"/>
      <protection hidden="1"/>
    </xf>
    <xf numFmtId="2" fontId="3" fillId="0" borderId="31" xfId="0" applyNumberFormat="1" applyFont="1" applyFill="1" applyBorder="1" applyAlignment="1" applyProtection="1">
      <alignment vertical="center" wrapText="1"/>
      <protection hidden="1"/>
    </xf>
    <xf numFmtId="2" fontId="3" fillId="0" borderId="31" xfId="0" applyNumberFormat="1" applyFont="1" applyFill="1" applyBorder="1" applyAlignment="1" applyProtection="1">
      <alignment horizontal="center" vertical="center" wrapText="1"/>
      <protection hidden="1"/>
    </xf>
    <xf numFmtId="4" fontId="3" fillId="0" borderId="31" xfId="0" applyNumberFormat="1" applyFont="1" applyFill="1" applyBorder="1" applyAlignment="1" applyProtection="1">
      <alignment vertical="center" wrapText="1"/>
      <protection locked="0"/>
    </xf>
    <xf numFmtId="0" fontId="0" fillId="0" borderId="0" xfId="0" applyFill="1" applyAlignment="1">
      <alignment vertical="center" wrapText="1"/>
    </xf>
    <xf numFmtId="4" fontId="3" fillId="0" borderId="19" xfId="0" applyNumberFormat="1" applyFont="1" applyFill="1" applyBorder="1" applyAlignment="1" applyProtection="1">
      <alignment vertical="center" wrapText="1"/>
      <protection locked="0"/>
    </xf>
    <xf numFmtId="2" fontId="2" fillId="0" borderId="19" xfId="0" applyNumberFormat="1" applyFont="1" applyFill="1" applyBorder="1" applyAlignment="1" applyProtection="1">
      <alignment horizontal="left" vertical="center" wrapText="1"/>
      <protection hidden="1"/>
    </xf>
    <xf numFmtId="2" fontId="2" fillId="0" borderId="20" xfId="0" applyNumberFormat="1" applyFont="1" applyFill="1" applyBorder="1" applyAlignment="1" applyProtection="1">
      <alignment horizontal="left" vertical="center" wrapText="1"/>
      <protection hidden="1"/>
    </xf>
    <xf numFmtId="165" fontId="3" fillId="0" borderId="19" xfId="0" applyNumberFormat="1" applyFont="1" applyFill="1" applyBorder="1" applyAlignment="1" applyProtection="1">
      <alignment horizontal="left" vertical="center" wrapText="1"/>
      <protection hidden="1"/>
    </xf>
    <xf numFmtId="4" fontId="3" fillId="0" borderId="19" xfId="0" applyNumberFormat="1" applyFont="1" applyFill="1" applyBorder="1" applyAlignment="1" applyProtection="1">
      <alignment horizontal="right" vertical="center" wrapText="1"/>
      <protection hidden="1"/>
    </xf>
    <xf numFmtId="0" fontId="3" fillId="0" borderId="19" xfId="0" applyFont="1" applyFill="1" applyBorder="1" applyAlignment="1" applyProtection="1">
      <alignment vertical="center" wrapText="1"/>
      <protection hidden="1"/>
    </xf>
    <xf numFmtId="4" fontId="3" fillId="0" borderId="19" xfId="0" applyNumberFormat="1" applyFont="1" applyFill="1" applyBorder="1" applyAlignment="1" applyProtection="1">
      <alignment horizontal="center" vertical="center" wrapText="1"/>
      <protection hidden="1"/>
    </xf>
    <xf numFmtId="0" fontId="3" fillId="0" borderId="19" xfId="0" applyFont="1" applyFill="1" applyBorder="1" applyAlignment="1" applyProtection="1">
      <alignment horizontal="center" vertical="center" wrapText="1"/>
      <protection hidden="1"/>
    </xf>
    <xf numFmtId="4" fontId="3" fillId="0" borderId="19" xfId="0" applyNumberFormat="1" applyFont="1" applyFill="1" applyBorder="1" applyAlignment="1" applyProtection="1">
      <alignment horizontal="right" vertical="center" wrapText="1"/>
      <protection locked="0"/>
    </xf>
    <xf numFmtId="4" fontId="2" fillId="5" borderId="34" xfId="0" applyNumberFormat="1" applyFont="1" applyFill="1" applyBorder="1" applyAlignment="1" applyProtection="1">
      <alignment vertical="center" wrapText="1"/>
      <protection hidden="1"/>
    </xf>
    <xf numFmtId="165" fontId="3" fillId="5" borderId="32" xfId="0" applyNumberFormat="1" applyFont="1" applyFill="1" applyBorder="1" applyAlignment="1" applyProtection="1">
      <alignment horizontal="left" vertical="center" wrapText="1"/>
      <protection hidden="1"/>
    </xf>
    <xf numFmtId="49" fontId="3" fillId="5" borderId="33" xfId="0" applyNumberFormat="1" applyFont="1" applyFill="1" applyBorder="1" applyAlignment="1" applyProtection="1">
      <alignment horizontal="left" vertical="center" wrapText="1"/>
      <protection hidden="1"/>
    </xf>
    <xf numFmtId="0" fontId="2" fillId="5" borderId="33" xfId="0" applyFont="1" applyFill="1" applyBorder="1" applyAlignment="1" applyProtection="1">
      <alignment vertical="center" wrapText="1"/>
      <protection hidden="1"/>
    </xf>
    <xf numFmtId="164" fontId="3" fillId="5" borderId="33" xfId="0" applyNumberFormat="1" applyFont="1" applyFill="1" applyBorder="1" applyAlignment="1" applyProtection="1">
      <alignment horizontal="center" vertical="center" wrapText="1"/>
      <protection hidden="1"/>
    </xf>
    <xf numFmtId="4" fontId="2" fillId="5" borderId="35" xfId="0" applyNumberFormat="1" applyFont="1" applyFill="1" applyBorder="1" applyAlignment="1" applyProtection="1">
      <alignment vertical="center" wrapText="1"/>
      <protection hidden="1"/>
    </xf>
    <xf numFmtId="0" fontId="3" fillId="0" borderId="19" xfId="0" applyFont="1" applyFill="1" applyBorder="1" applyAlignment="1" applyProtection="1">
      <alignment horizontal="left" vertical="center" wrapText="1"/>
      <protection hidden="1"/>
    </xf>
    <xf numFmtId="1" fontId="2" fillId="10" borderId="19" xfId="0" applyNumberFormat="1" applyFont="1" applyFill="1" applyBorder="1" applyAlignment="1">
      <alignment horizontal="center" vertical="center" wrapText="1"/>
    </xf>
    <xf numFmtId="0" fontId="2" fillId="10" borderId="19" xfId="0" applyFont="1" applyFill="1" applyBorder="1" applyAlignment="1">
      <alignment vertical="center" wrapText="1"/>
    </xf>
    <xf numFmtId="1" fontId="3" fillId="10" borderId="19" xfId="0" applyNumberFormat="1" applyFont="1" applyFill="1" applyBorder="1" applyAlignment="1">
      <alignment horizontal="center" vertical="center" wrapText="1"/>
    </xf>
    <xf numFmtId="0" fontId="3" fillId="10" borderId="19" xfId="0" applyFont="1" applyFill="1" applyBorder="1" applyAlignment="1">
      <alignment horizontal="center" vertical="center" wrapText="1"/>
    </xf>
    <xf numFmtId="4" fontId="3" fillId="10" borderId="19" xfId="0" applyNumberFormat="1" applyFont="1" applyFill="1" applyBorder="1" applyAlignment="1">
      <alignment horizontal="right" vertical="center" wrapText="1"/>
    </xf>
    <xf numFmtId="1" fontId="2" fillId="2" borderId="19" xfId="0" applyNumberFormat="1" applyFont="1" applyFill="1" applyBorder="1" applyAlignment="1">
      <alignment horizontal="center" vertical="center" wrapText="1"/>
    </xf>
    <xf numFmtId="0" fontId="2" fillId="2" borderId="19" xfId="0" applyFont="1" applyFill="1" applyBorder="1" applyAlignment="1">
      <alignment vertical="center" wrapText="1"/>
    </xf>
    <xf numFmtId="1" fontId="3" fillId="2" borderId="19"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4" fontId="3" fillId="2" borderId="19" xfId="0" applyNumberFormat="1" applyFont="1" applyFill="1" applyBorder="1" applyAlignment="1">
      <alignment horizontal="right" vertical="center" wrapText="1"/>
    </xf>
    <xf numFmtId="0" fontId="2" fillId="11" borderId="19" xfId="0" applyFont="1" applyFill="1" applyBorder="1" applyAlignment="1">
      <alignment horizontal="left" vertical="center" wrapText="1"/>
    </xf>
    <xf numFmtId="1" fontId="2" fillId="3" borderId="19" xfId="0" applyNumberFormat="1" applyFont="1" applyFill="1" applyBorder="1" applyAlignment="1">
      <alignment horizontal="center" vertical="center" wrapText="1"/>
    </xf>
    <xf numFmtId="0" fontId="2" fillId="3" borderId="19" xfId="0" applyFont="1" applyFill="1" applyBorder="1" applyAlignment="1">
      <alignment vertical="center" wrapText="1"/>
    </xf>
    <xf numFmtId="0" fontId="2" fillId="10" borderId="18" xfId="0" applyFont="1" applyFill="1" applyBorder="1" applyAlignment="1">
      <alignment horizontal="center" vertical="center" wrapText="1"/>
    </xf>
    <xf numFmtId="4" fontId="3" fillId="10" borderId="20" xfId="1" applyNumberFormat="1" applyFont="1" applyFill="1" applyBorder="1" applyAlignment="1">
      <alignment horizontal="right" vertical="center" wrapText="1"/>
    </xf>
    <xf numFmtId="0" fontId="2" fillId="2" borderId="18" xfId="0" applyFont="1" applyFill="1" applyBorder="1" applyAlignment="1">
      <alignment horizontal="center" vertical="center" wrapText="1"/>
    </xf>
    <xf numFmtId="4" fontId="3" fillId="2" borderId="20" xfId="1" applyNumberFormat="1" applyFont="1" applyFill="1" applyBorder="1" applyAlignment="1">
      <alignment horizontal="right" vertical="center" wrapText="1"/>
    </xf>
    <xf numFmtId="49" fontId="3" fillId="0" borderId="19" xfId="0" applyNumberFormat="1" applyFont="1" applyFill="1" applyBorder="1" applyAlignment="1" applyProtection="1">
      <alignment horizontal="left" vertical="center"/>
      <protection hidden="1"/>
    </xf>
    <xf numFmtId="4" fontId="3" fillId="0" borderId="19" xfId="0" applyNumberFormat="1" applyFont="1" applyFill="1" applyBorder="1" applyAlignment="1" applyProtection="1">
      <alignment horizontal="center" vertical="center"/>
      <protection hidden="1"/>
    </xf>
    <xf numFmtId="4" fontId="3" fillId="0" borderId="19" xfId="0" applyNumberFormat="1" applyFont="1" applyFill="1" applyBorder="1" applyAlignment="1" applyProtection="1">
      <alignment horizontal="right" vertical="center"/>
      <protection locked="0"/>
    </xf>
    <xf numFmtId="165" fontId="3" fillId="0" borderId="18" xfId="0" applyNumberFormat="1" applyFont="1" applyFill="1" applyBorder="1" applyAlignment="1" applyProtection="1">
      <alignment horizontal="center" vertical="center"/>
      <protection hidden="1"/>
    </xf>
    <xf numFmtId="49" fontId="3" fillId="0" borderId="27" xfId="0" applyNumberFormat="1" applyFont="1" applyFill="1" applyBorder="1" applyAlignment="1" applyProtection="1">
      <alignment horizontal="left" vertical="center" wrapText="1"/>
      <protection hidden="1"/>
    </xf>
    <xf numFmtId="2" fontId="3" fillId="0" borderId="29" xfId="0" applyNumberFormat="1" applyFont="1" applyFill="1" applyBorder="1" applyAlignment="1" applyProtection="1">
      <alignment vertical="center" wrapText="1"/>
      <protection hidden="1"/>
    </xf>
    <xf numFmtId="2" fontId="3" fillId="0" borderId="29" xfId="0" applyNumberFormat="1" applyFont="1" applyFill="1" applyBorder="1" applyAlignment="1" applyProtection="1">
      <alignment horizontal="center" vertical="center" wrapText="1"/>
      <protection hidden="1"/>
    </xf>
    <xf numFmtId="4" fontId="3" fillId="0" borderId="29" xfId="0" applyNumberFormat="1" applyFont="1" applyFill="1" applyBorder="1" applyAlignment="1" applyProtection="1">
      <alignment vertical="center" wrapText="1"/>
      <protection locked="0"/>
    </xf>
    <xf numFmtId="2" fontId="3" fillId="0" borderId="19" xfId="0" applyNumberFormat="1" applyFont="1" applyFill="1" applyBorder="1" applyAlignment="1" applyProtection="1">
      <alignment horizontal="center" vertical="center"/>
      <protection hidden="1"/>
    </xf>
    <xf numFmtId="4" fontId="3" fillId="0" borderId="19" xfId="0" applyNumberFormat="1" applyFont="1" applyFill="1" applyBorder="1" applyAlignment="1" applyProtection="1">
      <alignment vertical="center"/>
      <protection locked="0"/>
    </xf>
    <xf numFmtId="2" fontId="3" fillId="0" borderId="19" xfId="0" applyNumberFormat="1" applyFont="1" applyFill="1" applyBorder="1" applyAlignment="1" applyProtection="1">
      <alignment horizontal="left" vertical="center" wrapText="1"/>
      <protection hidden="1"/>
    </xf>
    <xf numFmtId="4" fontId="3" fillId="0" borderId="19" xfId="0" applyNumberFormat="1" applyFont="1" applyFill="1" applyBorder="1" applyAlignment="1" applyProtection="1">
      <alignment horizontal="left" vertical="center" wrapText="1"/>
      <protection hidden="1"/>
    </xf>
    <xf numFmtId="4" fontId="3" fillId="0" borderId="20" xfId="0" applyNumberFormat="1" applyFont="1" applyFill="1" applyBorder="1" applyAlignment="1" applyProtection="1">
      <alignment horizontal="left" vertical="center" wrapText="1"/>
      <protection hidden="1"/>
    </xf>
    <xf numFmtId="4" fontId="3" fillId="0" borderId="19" xfId="1" applyNumberFormat="1" applyFont="1" applyFill="1" applyBorder="1" applyAlignment="1" applyProtection="1">
      <alignment horizontal="right" vertical="center" wrapText="1"/>
      <protection locked="0"/>
    </xf>
    <xf numFmtId="2" fontId="5" fillId="0" borderId="19" xfId="1" applyNumberFormat="1" applyFont="1" applyFill="1" applyBorder="1" applyAlignment="1" applyProtection="1">
      <alignment horizontal="center" vertical="center" wrapText="1"/>
      <protection hidden="1"/>
    </xf>
    <xf numFmtId="2" fontId="3" fillId="0" borderId="19" xfId="1" applyNumberFormat="1" applyFont="1" applyFill="1" applyBorder="1" applyAlignment="1" applyProtection="1">
      <alignment horizontal="center" vertical="center" wrapText="1"/>
      <protection hidden="1"/>
    </xf>
    <xf numFmtId="4" fontId="3" fillId="0" borderId="19" xfId="1" applyNumberFormat="1" applyFont="1" applyFill="1" applyBorder="1" applyAlignment="1" applyProtection="1">
      <alignment horizontal="right" vertical="center" wrapText="1"/>
      <protection hidden="1"/>
    </xf>
    <xf numFmtId="165" fontId="3" fillId="0" borderId="38" xfId="0" applyNumberFormat="1" applyFont="1" applyFill="1" applyBorder="1" applyAlignment="1" applyProtection="1">
      <alignment horizontal="center" vertical="center" wrapText="1"/>
      <protection hidden="1"/>
    </xf>
    <xf numFmtId="2" fontId="3" fillId="0" borderId="41" xfId="0" applyNumberFormat="1" applyFont="1" applyFill="1" applyBorder="1" applyAlignment="1" applyProtection="1">
      <alignment horizontal="left" vertical="center" wrapText="1"/>
      <protection hidden="1"/>
    </xf>
    <xf numFmtId="2" fontId="3" fillId="0" borderId="41" xfId="0" applyNumberFormat="1" applyFont="1" applyFill="1" applyBorder="1" applyAlignment="1" applyProtection="1">
      <alignment horizontal="center" vertical="center" wrapText="1"/>
      <protection hidden="1"/>
    </xf>
    <xf numFmtId="4" fontId="3" fillId="0" borderId="41" xfId="1" applyNumberFormat="1" applyFont="1" applyFill="1" applyBorder="1" applyAlignment="1" applyProtection="1">
      <alignment horizontal="right" vertical="center" wrapText="1"/>
      <protection locked="0"/>
    </xf>
    <xf numFmtId="49" fontId="3" fillId="0" borderId="41" xfId="0" applyNumberFormat="1" applyFont="1" applyFill="1" applyBorder="1" applyAlignment="1" applyProtection="1">
      <alignment horizontal="left" vertical="center" wrapText="1"/>
      <protection hidden="1"/>
    </xf>
    <xf numFmtId="2" fontId="3" fillId="0" borderId="41" xfId="0" applyNumberFormat="1" applyFont="1" applyFill="1" applyBorder="1" applyAlignment="1" applyProtection="1">
      <alignment vertical="center" wrapText="1"/>
      <protection hidden="1"/>
    </xf>
    <xf numFmtId="4" fontId="3" fillId="0" borderId="41" xfId="0" applyNumberFormat="1" applyFont="1" applyFill="1" applyBorder="1" applyAlignment="1" applyProtection="1">
      <alignment vertical="center" wrapText="1"/>
      <protection locked="0"/>
    </xf>
    <xf numFmtId="165" fontId="2" fillId="5" borderId="45" xfId="0" applyNumberFormat="1" applyFont="1" applyFill="1" applyBorder="1" applyAlignment="1" applyProtection="1">
      <alignment horizontal="center" vertical="center" wrapText="1"/>
      <protection hidden="1"/>
    </xf>
    <xf numFmtId="0" fontId="3" fillId="5" borderId="46" xfId="0" applyFont="1" applyFill="1" applyBorder="1" applyAlignment="1" applyProtection="1">
      <alignment horizontal="left" vertical="center" wrapText="1"/>
      <protection hidden="1"/>
    </xf>
    <xf numFmtId="0" fontId="2" fillId="5" borderId="46" xfId="0" applyFont="1" applyFill="1" applyBorder="1" applyAlignment="1" applyProtection="1">
      <alignment horizontal="left" vertical="center" wrapText="1"/>
      <protection hidden="1"/>
    </xf>
    <xf numFmtId="4" fontId="6" fillId="5" borderId="46" xfId="2" applyNumberFormat="1" applyFont="1" applyFill="1" applyBorder="1" applyAlignment="1" applyProtection="1">
      <alignment horizontal="center" vertical="center" wrapText="1"/>
      <protection hidden="1"/>
    </xf>
    <xf numFmtId="0" fontId="3" fillId="5" borderId="47" xfId="0" applyFont="1" applyFill="1" applyBorder="1" applyAlignment="1" applyProtection="1">
      <alignment vertical="center" wrapText="1"/>
      <protection hidden="1"/>
    </xf>
    <xf numFmtId="4" fontId="2" fillId="5" borderId="48" xfId="0" applyNumberFormat="1" applyFont="1" applyFill="1" applyBorder="1" applyAlignment="1" applyProtection="1">
      <alignment vertical="center" wrapText="1"/>
      <protection hidden="1"/>
    </xf>
    <xf numFmtId="4" fontId="2" fillId="5" borderId="49" xfId="0" applyNumberFormat="1" applyFont="1" applyFill="1" applyBorder="1" applyAlignment="1" applyProtection="1">
      <alignment vertical="center" wrapText="1"/>
      <protection hidden="1"/>
    </xf>
    <xf numFmtId="49" fontId="2" fillId="8" borderId="19" xfId="0" applyNumberFormat="1" applyFont="1" applyFill="1" applyBorder="1" applyAlignment="1" applyProtection="1">
      <alignment horizontal="left" vertical="center" wrapText="1"/>
      <protection hidden="1"/>
    </xf>
    <xf numFmtId="0" fontId="2" fillId="8" borderId="19" xfId="0" applyFont="1" applyFill="1" applyBorder="1" applyAlignment="1" applyProtection="1">
      <alignment vertical="center" wrapText="1"/>
      <protection hidden="1"/>
    </xf>
    <xf numFmtId="164" fontId="3" fillId="8" borderId="19" xfId="0" applyNumberFormat="1" applyFont="1" applyFill="1" applyBorder="1" applyAlignment="1" applyProtection="1">
      <alignment horizontal="center" vertical="center" wrapText="1"/>
      <protection hidden="1"/>
    </xf>
    <xf numFmtId="4" fontId="3" fillId="8" borderId="19" xfId="0" applyNumberFormat="1" applyFont="1" applyFill="1" applyBorder="1" applyAlignment="1" applyProtection="1">
      <alignment vertical="center" wrapText="1"/>
      <protection hidden="1"/>
    </xf>
    <xf numFmtId="165" fontId="3" fillId="8" borderId="18" xfId="0" applyNumberFormat="1" applyFont="1" applyFill="1" applyBorder="1" applyAlignment="1" applyProtection="1">
      <alignment horizontal="left" vertical="center" wrapText="1"/>
      <protection hidden="1"/>
    </xf>
    <xf numFmtId="4" fontId="3" fillId="8" borderId="20" xfId="1" applyNumberFormat="1" applyFont="1" applyFill="1" applyBorder="1" applyAlignment="1" applyProtection="1">
      <alignment vertical="center" wrapText="1"/>
      <protection hidden="1"/>
    </xf>
    <xf numFmtId="1" fontId="2" fillId="3" borderId="19" xfId="0" applyNumberFormat="1" applyFont="1" applyFill="1" applyBorder="1" applyAlignment="1">
      <alignment horizontal="left" vertical="center" wrapText="1"/>
    </xf>
    <xf numFmtId="3" fontId="3" fillId="0" borderId="19" xfId="0" applyNumberFormat="1" applyFont="1" applyBorder="1" applyAlignment="1" applyProtection="1">
      <alignment horizontal="center" vertical="top"/>
      <protection hidden="1"/>
    </xf>
    <xf numFmtId="4" fontId="3" fillId="0" borderId="19" xfId="0" applyNumberFormat="1" applyFont="1" applyBorder="1" applyAlignment="1" applyProtection="1">
      <alignment horizontal="center" vertical="top"/>
      <protection hidden="1"/>
    </xf>
    <xf numFmtId="165" fontId="3" fillId="0" borderId="18" xfId="0" applyNumberFormat="1" applyFont="1" applyFill="1" applyBorder="1" applyAlignment="1" applyProtection="1">
      <alignment horizontal="center" vertical="top"/>
      <protection hidden="1"/>
    </xf>
    <xf numFmtId="0" fontId="3" fillId="0" borderId="19" xfId="0" applyFont="1" applyFill="1" applyBorder="1" applyAlignment="1">
      <alignment vertical="center" wrapText="1"/>
    </xf>
    <xf numFmtId="4" fontId="3" fillId="0" borderId="19" xfId="0" applyNumberFormat="1" applyFont="1" applyFill="1" applyBorder="1" applyAlignment="1">
      <alignment horizontal="right" vertical="center" wrapText="1"/>
    </xf>
    <xf numFmtId="4" fontId="3" fillId="0" borderId="20" xfId="1" applyNumberFormat="1" applyFont="1" applyFill="1" applyBorder="1" applyAlignment="1">
      <alignment horizontal="right" vertical="center" wrapText="1"/>
    </xf>
    <xf numFmtId="0" fontId="2" fillId="0" borderId="18" xfId="0"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6" borderId="18" xfId="0" applyFont="1" applyFill="1" applyBorder="1" applyAlignment="1">
      <alignment horizontal="center" vertical="center"/>
    </xf>
    <xf numFmtId="3" fontId="3" fillId="6" borderId="19" xfId="0" applyNumberFormat="1" applyFont="1" applyFill="1" applyBorder="1" applyAlignment="1">
      <alignment horizontal="center" vertical="center"/>
    </xf>
    <xf numFmtId="0" fontId="3" fillId="6" borderId="19" xfId="0" applyFont="1" applyFill="1" applyBorder="1" applyAlignment="1">
      <alignment horizontal="center" vertical="center"/>
    </xf>
    <xf numFmtId="0" fontId="3" fillId="6" borderId="19" xfId="0" applyFont="1" applyFill="1" applyBorder="1"/>
    <xf numFmtId="4" fontId="3" fillId="6" borderId="19" xfId="0" applyNumberFormat="1" applyFont="1" applyFill="1" applyBorder="1" applyAlignment="1">
      <alignment horizontal="center"/>
    </xf>
    <xf numFmtId="0" fontId="3" fillId="6" borderId="19" xfId="0" applyFont="1" applyFill="1" applyBorder="1" applyAlignment="1">
      <alignment horizontal="center"/>
    </xf>
    <xf numFmtId="0" fontId="3" fillId="0" borderId="18" xfId="0" applyFont="1" applyFill="1" applyBorder="1" applyAlignment="1">
      <alignment vertical="center" wrapText="1"/>
    </xf>
    <xf numFmtId="0" fontId="3" fillId="6" borderId="19" xfId="0" applyFont="1" applyFill="1" applyBorder="1" applyAlignment="1">
      <alignment vertical="center" wrapText="1"/>
    </xf>
    <xf numFmtId="1" fontId="3" fillId="6" borderId="19" xfId="0" applyNumberFormat="1"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0" borderId="19" xfId="0" applyFont="1" applyFill="1" applyBorder="1" applyAlignment="1" applyProtection="1">
      <alignment horizontal="center" vertical="center" wrapText="1"/>
    </xf>
    <xf numFmtId="0" fontId="3" fillId="0" borderId="19" xfId="0" applyFont="1" applyFill="1" applyBorder="1" applyAlignment="1">
      <alignment horizontal="center" wrapText="1"/>
    </xf>
    <xf numFmtId="0" fontId="3" fillId="0" borderId="19" xfId="0" applyNumberFormat="1" applyFont="1" applyFill="1" applyBorder="1" applyAlignment="1">
      <alignment horizontal="center" vertical="center" wrapText="1"/>
    </xf>
    <xf numFmtId="0" fontId="3" fillId="0" borderId="19" xfId="0" applyFont="1" applyFill="1" applyBorder="1" applyAlignment="1" applyProtection="1">
      <alignment vertical="center" wrapText="1"/>
    </xf>
    <xf numFmtId="0" fontId="3" fillId="0" borderId="18" xfId="0" applyFont="1" applyFill="1" applyBorder="1" applyAlignment="1" applyProtection="1">
      <alignment vertical="top"/>
      <protection hidden="1"/>
    </xf>
    <xf numFmtId="0" fontId="3" fillId="0" borderId="19" xfId="0" applyFont="1" applyFill="1" applyBorder="1" applyAlignment="1">
      <alignment horizontal="center"/>
    </xf>
    <xf numFmtId="165" fontId="3" fillId="0" borderId="18" xfId="0" applyNumberFormat="1" applyFont="1" applyFill="1" applyBorder="1" applyAlignment="1">
      <alignment horizontal="center" vertical="top"/>
    </xf>
    <xf numFmtId="1" fontId="3" fillId="0" borderId="19"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0" fontId="3" fillId="0" borderId="19" xfId="0" applyFont="1" applyFill="1" applyBorder="1" applyAlignment="1">
      <alignment horizontal="center" vertical="center"/>
    </xf>
    <xf numFmtId="4" fontId="3" fillId="0" borderId="19" xfId="0" quotePrefix="1" applyNumberFormat="1" applyFont="1" applyFill="1" applyBorder="1" applyAlignment="1">
      <alignment horizontal="right" vertical="center" wrapText="1"/>
    </xf>
    <xf numFmtId="0" fontId="3" fillId="0" borderId="18" xfId="0" applyFont="1" applyFill="1" applyBorder="1" applyAlignment="1">
      <alignment wrapText="1"/>
    </xf>
    <xf numFmtId="4" fontId="3" fillId="0" borderId="19" xfId="0" applyNumberFormat="1" applyFont="1" applyFill="1" applyBorder="1" applyAlignment="1">
      <alignment horizontal="center" vertical="center"/>
    </xf>
    <xf numFmtId="3" fontId="3" fillId="0" borderId="19" xfId="0" applyNumberFormat="1" applyFont="1" applyFill="1" applyBorder="1" applyAlignment="1">
      <alignment horizontal="center" vertical="top"/>
    </xf>
    <xf numFmtId="0" fontId="3" fillId="0" borderId="19" xfId="0" applyFont="1" applyFill="1" applyBorder="1" applyAlignment="1">
      <alignment horizontal="center" vertical="top"/>
    </xf>
    <xf numFmtId="4" fontId="3" fillId="0" borderId="19" xfId="0" applyNumberFormat="1" applyFont="1" applyFill="1" applyBorder="1" applyAlignment="1">
      <alignment horizontal="right"/>
    </xf>
    <xf numFmtId="0" fontId="3" fillId="0" borderId="19" xfId="0" applyFont="1" applyFill="1" applyBorder="1" applyAlignment="1" applyProtection="1">
      <alignment horizontal="left" vertical="top" wrapText="1"/>
    </xf>
    <xf numFmtId="0" fontId="2" fillId="9" borderId="18" xfId="0" applyFont="1" applyFill="1" applyBorder="1" applyAlignment="1">
      <alignment horizontal="center" vertical="center" wrapText="1"/>
    </xf>
    <xf numFmtId="1" fontId="3" fillId="9" borderId="19" xfId="0" applyNumberFormat="1" applyFont="1" applyFill="1" applyBorder="1" applyAlignment="1">
      <alignment horizontal="center" vertical="center" wrapText="1"/>
    </xf>
    <xf numFmtId="0" fontId="3" fillId="9" borderId="19" xfId="0" applyFont="1" applyFill="1" applyBorder="1" applyAlignment="1">
      <alignment horizontal="center" vertical="center" wrapText="1"/>
    </xf>
    <xf numFmtId="4" fontId="2" fillId="9" borderId="19" xfId="0" applyNumberFormat="1" applyFont="1" applyFill="1" applyBorder="1" applyAlignment="1">
      <alignment horizontal="right" vertical="center" wrapText="1"/>
    </xf>
    <xf numFmtId="4" fontId="2" fillId="9" borderId="20" xfId="1" applyNumberFormat="1" applyFont="1" applyFill="1" applyBorder="1" applyAlignment="1">
      <alignment horizontal="right" vertical="center" wrapText="1"/>
    </xf>
    <xf numFmtId="0" fontId="2" fillId="11" borderId="18" xfId="0" applyFont="1" applyFill="1" applyBorder="1" applyAlignment="1">
      <alignment horizontal="center" vertical="center" wrapText="1"/>
    </xf>
    <xf numFmtId="0" fontId="2" fillId="11" borderId="19" xfId="0" applyFont="1" applyFill="1" applyBorder="1" applyAlignment="1">
      <alignment horizontal="center" vertical="center" wrapText="1"/>
    </xf>
    <xf numFmtId="1" fontId="3" fillId="11" borderId="19" xfId="0" applyNumberFormat="1" applyFont="1" applyFill="1" applyBorder="1" applyAlignment="1">
      <alignment horizontal="center" vertical="center" wrapText="1"/>
    </xf>
    <xf numFmtId="4" fontId="2" fillId="11" borderId="19" xfId="0" applyNumberFormat="1" applyFont="1" applyFill="1" applyBorder="1" applyAlignment="1">
      <alignment horizontal="right" vertical="center" wrapText="1"/>
    </xf>
    <xf numFmtId="4" fontId="2" fillId="11" borderId="20" xfId="1" applyNumberFormat="1" applyFont="1" applyFill="1" applyBorder="1" applyAlignment="1">
      <alignment horizontal="right" vertical="center" wrapText="1"/>
    </xf>
    <xf numFmtId="0" fontId="2" fillId="3" borderId="18" xfId="0" applyFont="1" applyFill="1" applyBorder="1" applyAlignment="1">
      <alignment horizontal="center" vertical="center" wrapText="1"/>
    </xf>
    <xf numFmtId="1" fontId="3" fillId="3" borderId="19"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4" fontId="3" fillId="3" borderId="19" xfId="0" applyNumberFormat="1" applyFont="1" applyFill="1" applyBorder="1" applyAlignment="1">
      <alignment horizontal="right" vertical="center" wrapText="1"/>
    </xf>
    <xf numFmtId="4" fontId="3" fillId="3" borderId="20" xfId="1" applyNumberFormat="1" applyFont="1" applyFill="1" applyBorder="1" applyAlignment="1">
      <alignment horizontal="right" vertical="center" wrapText="1"/>
    </xf>
    <xf numFmtId="4" fontId="3" fillId="3" borderId="20" xfId="0" applyNumberFormat="1" applyFont="1" applyFill="1" applyBorder="1" applyAlignment="1" applyProtection="1">
      <alignment horizontal="right" vertical="center" wrapText="1"/>
    </xf>
    <xf numFmtId="0" fontId="3" fillId="11" borderId="18" xfId="0" applyFont="1" applyFill="1" applyBorder="1" applyAlignment="1">
      <alignment wrapText="1"/>
    </xf>
    <xf numFmtId="0" fontId="2" fillId="9" borderId="51" xfId="0" applyFont="1" applyFill="1" applyBorder="1" applyAlignment="1">
      <alignment horizontal="center" vertical="center" wrapText="1"/>
    </xf>
    <xf numFmtId="1" fontId="3" fillId="9" borderId="50" xfId="0" applyNumberFormat="1" applyFont="1" applyFill="1" applyBorder="1" applyAlignment="1">
      <alignment horizontal="center" vertical="center" wrapText="1"/>
    </xf>
    <xf numFmtId="0" fontId="2" fillId="9" borderId="50" xfId="0" applyFont="1" applyFill="1" applyBorder="1" applyAlignment="1">
      <alignment vertical="center" wrapText="1"/>
    </xf>
    <xf numFmtId="4" fontId="3" fillId="9" borderId="50" xfId="0" applyNumberFormat="1" applyFont="1" applyFill="1" applyBorder="1" applyAlignment="1">
      <alignment horizontal="center" vertical="center" wrapText="1"/>
    </xf>
    <xf numFmtId="0" fontId="3" fillId="9" borderId="50" xfId="0" applyFont="1" applyFill="1" applyBorder="1" applyAlignment="1">
      <alignment horizontal="center" vertical="center" wrapText="1"/>
    </xf>
    <xf numFmtId="4" fontId="2" fillId="9" borderId="50" xfId="0" applyNumberFormat="1" applyFont="1" applyFill="1" applyBorder="1" applyAlignment="1">
      <alignment horizontal="right" vertical="center" wrapText="1"/>
    </xf>
    <xf numFmtId="4" fontId="2" fillId="9" borderId="52" xfId="1" applyNumberFormat="1" applyFont="1" applyFill="1" applyBorder="1" applyAlignment="1">
      <alignment horizontal="right" vertical="center" wrapText="1"/>
    </xf>
    <xf numFmtId="2" fontId="0" fillId="0" borderId="0" xfId="0" applyNumberFormat="1" applyAlignment="1">
      <alignment vertical="center" wrapText="1"/>
    </xf>
    <xf numFmtId="1" fontId="2" fillId="0" borderId="28" xfId="0" applyNumberFormat="1" applyFont="1" applyFill="1" applyBorder="1" applyAlignment="1" applyProtection="1">
      <alignment horizontal="left" vertical="center"/>
      <protection hidden="1"/>
    </xf>
    <xf numFmtId="0" fontId="2" fillId="0" borderId="28" xfId="0" applyFont="1" applyFill="1" applyBorder="1" applyAlignment="1" applyProtection="1">
      <alignment vertical="center" wrapText="1"/>
      <protection hidden="1"/>
    </xf>
    <xf numFmtId="0" fontId="2" fillId="0" borderId="36" xfId="0" applyNumberFormat="1" applyFont="1" applyFill="1" applyBorder="1" applyAlignment="1" applyProtection="1">
      <alignment horizontal="left" vertical="center"/>
      <protection hidden="1"/>
    </xf>
    <xf numFmtId="0" fontId="2" fillId="0" borderId="36" xfId="0" applyFont="1" applyFill="1" applyBorder="1" applyAlignment="1" applyProtection="1">
      <alignment horizontal="left" vertical="center" wrapText="1"/>
      <protection hidden="1"/>
    </xf>
    <xf numFmtId="0" fontId="3" fillId="0" borderId="19" xfId="0" applyNumberFormat="1" applyFont="1" applyFill="1" applyBorder="1" applyAlignment="1" applyProtection="1">
      <alignment horizontal="left" vertical="center"/>
      <protection hidden="1"/>
    </xf>
    <xf numFmtId="0" fontId="3" fillId="0" borderId="19" xfId="0" applyNumberFormat="1" applyFont="1" applyFill="1" applyBorder="1" applyAlignment="1" applyProtection="1">
      <alignment horizontal="left" vertical="center" wrapText="1"/>
      <protection hidden="1"/>
    </xf>
    <xf numFmtId="0" fontId="3" fillId="0" borderId="31" xfId="0" applyNumberFormat="1" applyFont="1" applyFill="1" applyBorder="1" applyAlignment="1" applyProtection="1">
      <alignment horizontal="left" vertical="center" wrapText="1"/>
      <protection hidden="1"/>
    </xf>
    <xf numFmtId="0" fontId="2" fillId="4" borderId="19" xfId="0" applyNumberFormat="1" applyFont="1" applyFill="1" applyBorder="1" applyAlignment="1" applyProtection="1">
      <alignment horizontal="left" vertical="center" wrapText="1"/>
      <protection hidden="1"/>
    </xf>
    <xf numFmtId="0" fontId="2" fillId="7" borderId="37" xfId="0" applyFont="1" applyFill="1" applyBorder="1" applyAlignment="1" applyProtection="1">
      <alignment vertical="center" wrapText="1"/>
      <protection hidden="1"/>
    </xf>
    <xf numFmtId="1" fontId="2" fillId="7" borderId="34" xfId="0" applyNumberFormat="1" applyFont="1" applyFill="1" applyBorder="1" applyAlignment="1" applyProtection="1">
      <alignment horizontal="left" vertical="center" wrapText="1"/>
      <protection hidden="1"/>
    </xf>
    <xf numFmtId="0" fontId="2" fillId="7" borderId="34" xfId="0" applyFont="1" applyFill="1" applyBorder="1" applyAlignment="1" applyProtection="1">
      <alignment vertical="center" wrapText="1"/>
      <protection hidden="1"/>
    </xf>
    <xf numFmtId="164" fontId="2" fillId="7" borderId="34" xfId="0" applyNumberFormat="1" applyFont="1" applyFill="1" applyBorder="1" applyAlignment="1" applyProtection="1">
      <alignment horizontal="center" vertical="center" wrapText="1"/>
      <protection hidden="1"/>
    </xf>
    <xf numFmtId="4" fontId="2" fillId="7" borderId="34" xfId="0" applyNumberFormat="1" applyFont="1" applyFill="1" applyBorder="1" applyAlignment="1" applyProtection="1">
      <alignment vertical="center" wrapText="1"/>
      <protection hidden="1"/>
    </xf>
    <xf numFmtId="4" fontId="2" fillId="7" borderId="35" xfId="1" applyNumberFormat="1" applyFont="1" applyFill="1" applyBorder="1" applyAlignment="1" applyProtection="1">
      <alignment horizontal="right" vertical="center" wrapText="1"/>
      <protection hidden="1"/>
    </xf>
    <xf numFmtId="166" fontId="0" fillId="0" borderId="0" xfId="0" applyNumberFormat="1"/>
    <xf numFmtId="4" fontId="2" fillId="7" borderId="5" xfId="0" applyNumberFormat="1" applyFont="1" applyFill="1" applyBorder="1" applyAlignment="1" applyProtection="1">
      <alignment horizontal="center" vertical="center" wrapText="1"/>
      <protection hidden="1"/>
    </xf>
    <xf numFmtId="0" fontId="2" fillId="5" borderId="19" xfId="0" applyFont="1" applyFill="1" applyBorder="1" applyAlignment="1" applyProtection="1">
      <alignment vertical="center" wrapText="1"/>
      <protection hidden="1"/>
    </xf>
    <xf numFmtId="1" fontId="2" fillId="5" borderId="19" xfId="0" applyNumberFormat="1" applyFont="1" applyFill="1" applyBorder="1" applyAlignment="1" applyProtection="1">
      <alignment horizontal="left" vertical="center" wrapText="1"/>
      <protection hidden="1"/>
    </xf>
    <xf numFmtId="4" fontId="2" fillId="5" borderId="19" xfId="0" applyNumberFormat="1" applyFont="1" applyFill="1" applyBorder="1" applyAlignment="1" applyProtection="1">
      <alignment horizontal="center" vertical="center" wrapText="1"/>
      <protection hidden="1"/>
    </xf>
    <xf numFmtId="0" fontId="2" fillId="5" borderId="19" xfId="0" applyFont="1" applyFill="1" applyBorder="1" applyAlignment="1" applyProtection="1">
      <alignment horizontal="center" vertical="center" wrapText="1"/>
      <protection hidden="1"/>
    </xf>
    <xf numFmtId="4" fontId="2" fillId="5" borderId="19" xfId="0" applyNumberFormat="1" applyFont="1" applyFill="1" applyBorder="1" applyAlignment="1" applyProtection="1">
      <alignment horizontal="right" vertical="center" wrapText="1"/>
      <protection hidden="1"/>
    </xf>
    <xf numFmtId="0" fontId="2" fillId="6" borderId="19" xfId="0" applyFont="1" applyFill="1" applyBorder="1" applyAlignment="1" applyProtection="1">
      <alignment vertical="center" wrapText="1"/>
      <protection hidden="1"/>
    </xf>
    <xf numFmtId="1" fontId="2" fillId="6" borderId="19" xfId="0" applyNumberFormat="1" applyFont="1" applyFill="1" applyBorder="1" applyAlignment="1" applyProtection="1">
      <alignment horizontal="left" vertical="center" wrapText="1"/>
      <protection hidden="1"/>
    </xf>
    <xf numFmtId="4" fontId="2" fillId="6" borderId="19" xfId="0" applyNumberFormat="1"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hidden="1"/>
    </xf>
    <xf numFmtId="4" fontId="2" fillId="6" borderId="19" xfId="0" applyNumberFormat="1" applyFont="1" applyFill="1" applyBorder="1" applyAlignment="1" applyProtection="1">
      <alignment horizontal="right" vertical="center" wrapText="1"/>
      <protection hidden="1"/>
    </xf>
    <xf numFmtId="2" fontId="2" fillId="4" borderId="21" xfId="0" applyNumberFormat="1" applyFont="1" applyFill="1" applyBorder="1" applyAlignment="1" applyProtection="1">
      <alignment horizontal="left" vertical="center" wrapText="1"/>
      <protection hidden="1"/>
    </xf>
    <xf numFmtId="2" fontId="2" fillId="4" borderId="22" xfId="0" applyNumberFormat="1" applyFont="1" applyFill="1" applyBorder="1" applyAlignment="1" applyProtection="1">
      <alignment horizontal="left" vertical="center" wrapText="1"/>
      <protection hidden="1"/>
    </xf>
    <xf numFmtId="2" fontId="2" fillId="4" borderId="23" xfId="0" applyNumberFormat="1" applyFont="1" applyFill="1" applyBorder="1" applyAlignment="1" applyProtection="1">
      <alignment horizontal="left" vertical="center" wrapText="1"/>
      <protection hidden="1"/>
    </xf>
    <xf numFmtId="2" fontId="2" fillId="4" borderId="44" xfId="0" applyNumberFormat="1" applyFont="1" applyFill="1" applyBorder="1" applyAlignment="1" applyProtection="1">
      <alignment horizontal="left" vertical="center" wrapText="1"/>
      <protection hidden="1"/>
    </xf>
    <xf numFmtId="2" fontId="2" fillId="4" borderId="39" xfId="0" applyNumberFormat="1" applyFont="1" applyFill="1" applyBorder="1" applyAlignment="1" applyProtection="1">
      <alignment horizontal="left" vertical="center" wrapText="1"/>
      <protection hidden="1"/>
    </xf>
    <xf numFmtId="2" fontId="2" fillId="4" borderId="40" xfId="0" applyNumberFormat="1" applyFont="1" applyFill="1" applyBorder="1" applyAlignment="1" applyProtection="1">
      <alignment horizontal="left" vertical="center" wrapText="1"/>
      <protection hidden="1"/>
    </xf>
    <xf numFmtId="0" fontId="2" fillId="7" borderId="2" xfId="0" applyFont="1" applyFill="1" applyBorder="1" applyAlignment="1" applyProtection="1">
      <alignment horizontal="center" vertical="center" wrapText="1"/>
      <protection hidden="1"/>
    </xf>
    <xf numFmtId="4" fontId="2" fillId="7" borderId="2" xfId="0" applyNumberFormat="1" applyFont="1" applyFill="1" applyBorder="1" applyAlignment="1" applyProtection="1">
      <alignment horizontal="center" vertical="center" wrapText="1"/>
      <protection hidden="1"/>
    </xf>
    <xf numFmtId="4" fontId="2" fillId="7" borderId="3" xfId="0" applyNumberFormat="1" applyFont="1" applyFill="1" applyBorder="1" applyAlignment="1" applyProtection="1">
      <alignment horizontal="center" vertical="center" wrapText="1"/>
      <protection hidden="1"/>
    </xf>
    <xf numFmtId="4" fontId="2" fillId="7" borderId="5" xfId="0" applyNumberFormat="1" applyFont="1" applyFill="1" applyBorder="1" applyAlignment="1" applyProtection="1">
      <alignment horizontal="center" vertical="center" wrapText="1"/>
      <protection hidden="1"/>
    </xf>
    <xf numFmtId="4" fontId="2" fillId="7" borderId="6"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wrapText="1"/>
      <protection hidden="1"/>
    </xf>
    <xf numFmtId="0" fontId="2" fillId="0" borderId="3" xfId="0" applyFont="1" applyFill="1" applyBorder="1" applyAlignment="1" applyProtection="1">
      <alignment horizontal="left" vertical="center" wrapText="1"/>
      <protection hidden="1"/>
    </xf>
    <xf numFmtId="0" fontId="2" fillId="0" borderId="7"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8" xfId="0" applyFont="1" applyFill="1" applyBorder="1" applyAlignment="1" applyProtection="1">
      <alignment horizontal="left" vertical="center" wrapText="1"/>
      <protection hidden="1"/>
    </xf>
    <xf numFmtId="0" fontId="2" fillId="0" borderId="4"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6" xfId="0" applyFont="1" applyFill="1" applyBorder="1" applyAlignment="1" applyProtection="1">
      <alignment horizontal="left" vertical="center" wrapText="1"/>
      <protection hidden="1"/>
    </xf>
    <xf numFmtId="4" fontId="2" fillId="2" borderId="42" xfId="0" applyNumberFormat="1" applyFont="1" applyFill="1" applyBorder="1" applyAlignment="1" applyProtection="1">
      <alignment horizontal="center" vertical="center" wrapText="1"/>
      <protection hidden="1"/>
    </xf>
    <xf numFmtId="4" fontId="2" fillId="2" borderId="43" xfId="0" applyNumberFormat="1" applyFont="1" applyFill="1" applyBorder="1" applyAlignment="1" applyProtection="1">
      <alignment horizontal="center" vertical="center" wrapText="1"/>
      <protection hidden="1"/>
    </xf>
    <xf numFmtId="164" fontId="2" fillId="2" borderId="10" xfId="0" applyNumberFormat="1" applyFont="1" applyFill="1" applyBorder="1" applyAlignment="1" applyProtection="1">
      <alignment horizontal="center" vertical="center" wrapText="1"/>
      <protection hidden="1"/>
    </xf>
    <xf numFmtId="164" fontId="2" fillId="2" borderId="13" xfId="0" applyNumberFormat="1"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4" fontId="2" fillId="2" borderId="11" xfId="0" applyNumberFormat="1" applyFont="1" applyFill="1" applyBorder="1" applyAlignment="1" applyProtection="1">
      <alignment horizontal="center" vertical="center" wrapText="1"/>
      <protection hidden="1"/>
    </xf>
    <xf numFmtId="4" fontId="2" fillId="2" borderId="14" xfId="0" applyNumberFormat="1" applyFont="1" applyFill="1" applyBorder="1" applyAlignment="1" applyProtection="1">
      <alignment horizontal="center" vertical="center" wrapText="1"/>
      <protection hidden="1"/>
    </xf>
    <xf numFmtId="165" fontId="3" fillId="0" borderId="19" xfId="0" applyNumberFormat="1" applyFont="1" applyFill="1" applyBorder="1" applyAlignment="1">
      <alignment horizontal="left" vertical="center" wrapText="1"/>
    </xf>
    <xf numFmtId="0" fontId="3" fillId="0" borderId="19" xfId="0" applyNumberFormat="1" applyFont="1" applyFill="1" applyBorder="1" applyAlignment="1">
      <alignment horizontal="left" vertical="center" wrapText="1"/>
    </xf>
    <xf numFmtId="1" fontId="3" fillId="0" borderId="19" xfId="0" applyNumberFormat="1" applyFont="1" applyFill="1" applyBorder="1" applyAlignment="1">
      <alignment horizontal="left" vertical="center" wrapText="1"/>
    </xf>
    <xf numFmtId="1" fontId="3" fillId="9" borderId="19" xfId="0" applyNumberFormat="1" applyFont="1" applyFill="1" applyBorder="1" applyAlignment="1">
      <alignment horizontal="left" vertical="center" wrapText="1"/>
    </xf>
    <xf numFmtId="165" fontId="2" fillId="0" borderId="53" xfId="0" applyNumberFormat="1" applyFont="1" applyFill="1" applyBorder="1" applyAlignment="1" applyProtection="1">
      <alignment horizontal="center" vertical="center"/>
      <protection hidden="1"/>
    </xf>
    <xf numFmtId="4" fontId="3" fillId="0" borderId="54" xfId="2" applyNumberFormat="1" applyFont="1" applyFill="1" applyBorder="1" applyAlignment="1" applyProtection="1">
      <alignment vertical="center"/>
      <protection hidden="1"/>
    </xf>
    <xf numFmtId="165" fontId="3" fillId="0" borderId="55" xfId="0" applyNumberFormat="1" applyFont="1" applyFill="1" applyBorder="1" applyAlignment="1" applyProtection="1">
      <alignment horizontal="center" vertical="center"/>
      <protection hidden="1"/>
    </xf>
    <xf numFmtId="165" fontId="7" fillId="0" borderId="55" xfId="0" applyNumberFormat="1" applyFont="1" applyFill="1" applyBorder="1" applyAlignment="1" applyProtection="1">
      <alignment horizontal="center" vertical="center"/>
      <protection hidden="1"/>
    </xf>
    <xf numFmtId="0" fontId="2" fillId="5" borderId="18" xfId="0" applyFont="1" applyFill="1" applyBorder="1" applyAlignment="1" applyProtection="1">
      <alignment vertical="center" wrapText="1"/>
      <protection hidden="1"/>
    </xf>
    <xf numFmtId="4" fontId="2" fillId="5" borderId="20" xfId="0" applyNumberFormat="1" applyFont="1" applyFill="1" applyBorder="1" applyAlignment="1" applyProtection="1">
      <alignment horizontal="right" vertical="center" wrapText="1"/>
      <protection hidden="1"/>
    </xf>
    <xf numFmtId="0" fontId="2" fillId="6" borderId="18" xfId="0" applyFont="1" applyFill="1" applyBorder="1" applyAlignment="1" applyProtection="1">
      <alignment vertical="center" wrapText="1"/>
      <protection hidden="1"/>
    </xf>
    <xf numFmtId="4" fontId="2" fillId="6" borderId="20" xfId="0" applyNumberFormat="1" applyFont="1" applyFill="1" applyBorder="1" applyAlignment="1" applyProtection="1">
      <alignment horizontal="right" vertical="center" wrapText="1"/>
      <protection hidden="1"/>
    </xf>
    <xf numFmtId="0" fontId="2" fillId="6" borderId="30" xfId="0" applyFont="1" applyFill="1" applyBorder="1" applyAlignment="1" applyProtection="1">
      <alignment vertical="center" wrapText="1"/>
      <protection hidden="1"/>
    </xf>
    <xf numFmtId="1" fontId="2" fillId="6" borderId="31" xfId="0" applyNumberFormat="1" applyFont="1" applyFill="1" applyBorder="1" applyAlignment="1" applyProtection="1">
      <alignment horizontal="left" vertical="center" wrapText="1"/>
      <protection hidden="1"/>
    </xf>
    <xf numFmtId="0" fontId="2" fillId="6" borderId="56" xfId="0" applyFont="1" applyFill="1" applyBorder="1" applyAlignment="1" applyProtection="1">
      <alignment horizontal="left" vertical="top" wrapText="1"/>
      <protection hidden="1"/>
    </xf>
    <xf numFmtId="0" fontId="2" fillId="6" borderId="57" xfId="0" applyFont="1" applyFill="1" applyBorder="1" applyAlignment="1" applyProtection="1">
      <alignment horizontal="left" vertical="top" wrapText="1"/>
      <protection hidden="1"/>
    </xf>
    <xf numFmtId="0" fontId="2" fillId="6" borderId="58" xfId="0" applyFont="1" applyFill="1" applyBorder="1" applyAlignment="1" applyProtection="1">
      <alignment horizontal="left" vertical="top" wrapText="1"/>
      <protection hidden="1"/>
    </xf>
    <xf numFmtId="4" fontId="3" fillId="0" borderId="28" xfId="0" applyNumberFormat="1" applyFont="1" applyFill="1" applyBorder="1" applyAlignment="1" applyProtection="1">
      <alignment vertical="center"/>
      <protection locked="0"/>
    </xf>
    <xf numFmtId="4" fontId="3" fillId="0" borderId="19" xfId="0" applyNumberFormat="1" applyFont="1" applyFill="1" applyBorder="1" applyAlignment="1" applyProtection="1">
      <protection locked="0"/>
    </xf>
    <xf numFmtId="4" fontId="3" fillId="0" borderId="19" xfId="0" applyNumberFormat="1" applyFont="1" applyFill="1" applyBorder="1" applyAlignment="1" applyProtection="1">
      <alignment wrapText="1"/>
      <protection locked="0"/>
    </xf>
    <xf numFmtId="4" fontId="3" fillId="0" borderId="19" xfId="0" applyNumberFormat="1" applyFont="1" applyFill="1" applyBorder="1" applyAlignment="1" applyProtection="1">
      <alignment vertical="top"/>
      <protection locked="0"/>
    </xf>
  </cellXfs>
  <cellStyles count="4">
    <cellStyle name="Normal" xfId="0" builtinId="0"/>
    <cellStyle name="Normal 5 2" xfId="3"/>
    <cellStyle name="Vírgula" xfId="1" builtinId="3"/>
    <cellStyle name="Vírgula 2" xfId="2"/>
  </cellStyles>
  <dxfs count="0"/>
  <tableStyles count="0" defaultTableStyle="TableStyleMedium2" defaultPivotStyle="PivotStyleLight16"/>
  <colors>
    <mruColors>
      <color rgb="FFAB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428</xdr:row>
      <xdr:rowOff>0</xdr:rowOff>
    </xdr:from>
    <xdr:to>
      <xdr:col>2</xdr:col>
      <xdr:colOff>502920</xdr:colOff>
      <xdr:row>428</xdr:row>
      <xdr:rowOff>83820</xdr:rowOff>
    </xdr:to>
    <xdr:sp macro="" textlink="">
      <xdr:nvSpPr>
        <xdr:cNvPr id="434" name="AutoShape 1"/>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435" name="AutoShape 2"/>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436" name="AutoShape 3"/>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76200</xdr:rowOff>
    </xdr:to>
    <xdr:sp macro="" textlink="">
      <xdr:nvSpPr>
        <xdr:cNvPr id="437" name="AutoShape 4"/>
        <xdr:cNvSpPr>
          <a:spLocks noChangeAspect="1" noChangeArrowheads="1"/>
        </xdr:cNvSpPr>
      </xdr:nvSpPr>
      <xdr:spPr bwMode="auto">
        <a:xfrm>
          <a:off x="885825" y="5015865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38"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39"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40"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41"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42"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443" name="AutoShape 2"/>
        <xdr:cNvSpPr>
          <a:spLocks noChangeAspect="1" noChangeArrowheads="1"/>
        </xdr:cNvSpPr>
      </xdr:nvSpPr>
      <xdr:spPr bwMode="auto">
        <a:xfrm>
          <a:off x="883920" y="501586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444" name="AutoShape 2"/>
        <xdr:cNvSpPr>
          <a:spLocks noChangeAspect="1" noChangeArrowheads="1"/>
        </xdr:cNvSpPr>
      </xdr:nvSpPr>
      <xdr:spPr bwMode="auto">
        <a:xfrm>
          <a:off x="883920" y="501586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45"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46"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47"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448" name="AutoShape 1"/>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449" name="AutoShape 2"/>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450" name="AutoShape 3"/>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76200</xdr:rowOff>
    </xdr:to>
    <xdr:sp macro="" textlink="">
      <xdr:nvSpPr>
        <xdr:cNvPr id="451" name="AutoShape 4"/>
        <xdr:cNvSpPr>
          <a:spLocks noChangeAspect="1" noChangeArrowheads="1"/>
        </xdr:cNvSpPr>
      </xdr:nvSpPr>
      <xdr:spPr bwMode="auto">
        <a:xfrm>
          <a:off x="885825" y="5015865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52"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53"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54"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55"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56"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457" name="AutoShape 2"/>
        <xdr:cNvSpPr>
          <a:spLocks noChangeAspect="1" noChangeArrowheads="1"/>
        </xdr:cNvSpPr>
      </xdr:nvSpPr>
      <xdr:spPr bwMode="auto">
        <a:xfrm>
          <a:off x="883920" y="501586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458" name="AutoShape 2"/>
        <xdr:cNvSpPr>
          <a:spLocks noChangeAspect="1" noChangeArrowheads="1"/>
        </xdr:cNvSpPr>
      </xdr:nvSpPr>
      <xdr:spPr bwMode="auto">
        <a:xfrm>
          <a:off x="883920" y="501586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59"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60"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461"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6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6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6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6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66"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67"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6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6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0"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1"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6"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7"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7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0"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1"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6"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7"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8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0"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1"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6"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7"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49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0"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1"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6"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7"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50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oneCellAnchor>
    <xdr:from>
      <xdr:col>2</xdr:col>
      <xdr:colOff>0</xdr:colOff>
      <xdr:row>428</xdr:row>
      <xdr:rowOff>0</xdr:rowOff>
    </xdr:from>
    <xdr:ext cx="502920" cy="83820"/>
    <xdr:sp macro="" textlink="">
      <xdr:nvSpPr>
        <xdr:cNvPr id="510" name="AutoShape 1"/>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511" name="AutoShape 2"/>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512" name="AutoShape 3"/>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76200"/>
    <xdr:sp macro="" textlink="">
      <xdr:nvSpPr>
        <xdr:cNvPr id="513" name="AutoShape 4"/>
        <xdr:cNvSpPr>
          <a:spLocks noChangeAspect="1" noChangeArrowheads="1"/>
        </xdr:cNvSpPr>
      </xdr:nvSpPr>
      <xdr:spPr bwMode="auto">
        <a:xfrm>
          <a:off x="885825" y="4999672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2288857</xdr:colOff>
      <xdr:row>429</xdr:row>
      <xdr:rowOff>71438</xdr:rowOff>
    </xdr:from>
    <xdr:ext cx="449580" cy="173181"/>
    <xdr:sp macro="" textlink="">
      <xdr:nvSpPr>
        <xdr:cNvPr id="514" name="AutoShape 2"/>
        <xdr:cNvSpPr>
          <a:spLocks noChangeAspect="1" noChangeArrowheads="1"/>
        </xdr:cNvSpPr>
      </xdr:nvSpPr>
      <xdr:spPr bwMode="auto">
        <a:xfrm>
          <a:off x="3233420" y="103393876"/>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15"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16"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17"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18"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519" name="AutoShape 2"/>
        <xdr:cNvSpPr>
          <a:spLocks noChangeAspect="1" noChangeArrowheads="1"/>
        </xdr:cNvSpPr>
      </xdr:nvSpPr>
      <xdr:spPr bwMode="auto">
        <a:xfrm>
          <a:off x="883920" y="499967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520" name="AutoShape 2"/>
        <xdr:cNvSpPr>
          <a:spLocks noChangeAspect="1" noChangeArrowheads="1"/>
        </xdr:cNvSpPr>
      </xdr:nvSpPr>
      <xdr:spPr bwMode="auto">
        <a:xfrm>
          <a:off x="883920" y="499967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21"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22"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23"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524" name="AutoShape 1"/>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525" name="AutoShape 2"/>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526" name="AutoShape 3"/>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76200"/>
    <xdr:sp macro="" textlink="">
      <xdr:nvSpPr>
        <xdr:cNvPr id="527" name="AutoShape 4"/>
        <xdr:cNvSpPr>
          <a:spLocks noChangeAspect="1" noChangeArrowheads="1"/>
        </xdr:cNvSpPr>
      </xdr:nvSpPr>
      <xdr:spPr bwMode="auto">
        <a:xfrm>
          <a:off x="885825" y="4999672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28"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29"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30"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31"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32"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533" name="AutoShape 2"/>
        <xdr:cNvSpPr>
          <a:spLocks noChangeAspect="1" noChangeArrowheads="1"/>
        </xdr:cNvSpPr>
      </xdr:nvSpPr>
      <xdr:spPr bwMode="auto">
        <a:xfrm>
          <a:off x="883920" y="499967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534" name="AutoShape 2"/>
        <xdr:cNvSpPr>
          <a:spLocks noChangeAspect="1" noChangeArrowheads="1"/>
        </xdr:cNvSpPr>
      </xdr:nvSpPr>
      <xdr:spPr bwMode="auto">
        <a:xfrm>
          <a:off x="883920" y="499967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35"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36"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537"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3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3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2"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3"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6"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7"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4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2"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3"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6"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7"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5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2"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3"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6"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7"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6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2"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3"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6"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7"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7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8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8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82"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83"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8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58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twoCellAnchor editAs="oneCell">
    <xdr:from>
      <xdr:col>1</xdr:col>
      <xdr:colOff>455295</xdr:colOff>
      <xdr:row>429</xdr:row>
      <xdr:rowOff>23813</xdr:rowOff>
    </xdr:from>
    <xdr:to>
      <xdr:col>2</xdr:col>
      <xdr:colOff>449580</xdr:colOff>
      <xdr:row>430</xdr:row>
      <xdr:rowOff>15702</xdr:rowOff>
    </xdr:to>
    <xdr:sp macro="" textlink="">
      <xdr:nvSpPr>
        <xdr:cNvPr id="586" name="AutoShape 2"/>
        <xdr:cNvSpPr>
          <a:spLocks noChangeAspect="1" noChangeArrowheads="1"/>
        </xdr:cNvSpPr>
      </xdr:nvSpPr>
      <xdr:spPr bwMode="auto">
        <a:xfrm>
          <a:off x="939483" y="103346251"/>
          <a:ext cx="454660" cy="19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587"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186516</xdr:rowOff>
    </xdr:to>
    <xdr:sp macro="" textlink="">
      <xdr:nvSpPr>
        <xdr:cNvPr id="588" name="AutoShape 2"/>
        <xdr:cNvSpPr>
          <a:spLocks noChangeAspect="1" noChangeArrowheads="1"/>
        </xdr:cNvSpPr>
      </xdr:nvSpPr>
      <xdr:spPr bwMode="auto">
        <a:xfrm>
          <a:off x="883920" y="499967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186516</xdr:rowOff>
    </xdr:to>
    <xdr:sp macro="" textlink="">
      <xdr:nvSpPr>
        <xdr:cNvPr id="589" name="AutoShape 2"/>
        <xdr:cNvSpPr>
          <a:spLocks noChangeAspect="1" noChangeArrowheads="1"/>
        </xdr:cNvSpPr>
      </xdr:nvSpPr>
      <xdr:spPr bwMode="auto">
        <a:xfrm>
          <a:off x="883920" y="499967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590"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591"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592"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593"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594"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595"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186516</xdr:rowOff>
    </xdr:to>
    <xdr:sp macro="" textlink="">
      <xdr:nvSpPr>
        <xdr:cNvPr id="596" name="AutoShape 2"/>
        <xdr:cNvSpPr>
          <a:spLocks noChangeAspect="1" noChangeArrowheads="1"/>
        </xdr:cNvSpPr>
      </xdr:nvSpPr>
      <xdr:spPr bwMode="auto">
        <a:xfrm>
          <a:off x="883920" y="499967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186516</xdr:rowOff>
    </xdr:to>
    <xdr:sp macro="" textlink="">
      <xdr:nvSpPr>
        <xdr:cNvPr id="597" name="AutoShape 2"/>
        <xdr:cNvSpPr>
          <a:spLocks noChangeAspect="1" noChangeArrowheads="1"/>
        </xdr:cNvSpPr>
      </xdr:nvSpPr>
      <xdr:spPr bwMode="auto">
        <a:xfrm>
          <a:off x="883920" y="499967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598"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599"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600"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601"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602"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03"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04" name="AutoShape 2"/>
        <xdr:cNvSpPr>
          <a:spLocks noChangeAspect="1" noChangeArrowheads="1"/>
        </xdr:cNvSpPr>
      </xdr:nvSpPr>
      <xdr:spPr bwMode="auto">
        <a:xfrm>
          <a:off x="883920" y="499967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05" name="AutoShape 2"/>
        <xdr:cNvSpPr>
          <a:spLocks noChangeAspect="1" noChangeArrowheads="1"/>
        </xdr:cNvSpPr>
      </xdr:nvSpPr>
      <xdr:spPr bwMode="auto">
        <a:xfrm>
          <a:off x="883920" y="499967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606"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07"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08"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609"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610"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11"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12" name="AutoShape 2"/>
        <xdr:cNvSpPr>
          <a:spLocks noChangeAspect="1" noChangeArrowheads="1"/>
        </xdr:cNvSpPr>
      </xdr:nvSpPr>
      <xdr:spPr bwMode="auto">
        <a:xfrm>
          <a:off x="883920" y="499967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13" name="AutoShape 2"/>
        <xdr:cNvSpPr>
          <a:spLocks noChangeAspect="1" noChangeArrowheads="1"/>
        </xdr:cNvSpPr>
      </xdr:nvSpPr>
      <xdr:spPr bwMode="auto">
        <a:xfrm>
          <a:off x="883920" y="499967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614"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15"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16"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617"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18"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19"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620"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621"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22"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23"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24"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25"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26"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27"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628"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629"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30"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31"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32"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33"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34"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35"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636"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637"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38"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39"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40"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41"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42"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43"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644"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645"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46"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47"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648"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649"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650" name="AutoShape 1"/>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651" name="AutoShape 2"/>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652" name="AutoShape 3"/>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76200</xdr:rowOff>
    </xdr:to>
    <xdr:sp macro="" textlink="">
      <xdr:nvSpPr>
        <xdr:cNvPr id="653" name="AutoShape 4"/>
        <xdr:cNvSpPr>
          <a:spLocks noChangeAspect="1" noChangeArrowheads="1"/>
        </xdr:cNvSpPr>
      </xdr:nvSpPr>
      <xdr:spPr bwMode="auto">
        <a:xfrm>
          <a:off x="885825" y="5015865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54"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55"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56"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57"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58"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659" name="AutoShape 2"/>
        <xdr:cNvSpPr>
          <a:spLocks noChangeAspect="1" noChangeArrowheads="1"/>
        </xdr:cNvSpPr>
      </xdr:nvSpPr>
      <xdr:spPr bwMode="auto">
        <a:xfrm>
          <a:off x="883920" y="501586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660" name="AutoShape 2"/>
        <xdr:cNvSpPr>
          <a:spLocks noChangeAspect="1" noChangeArrowheads="1"/>
        </xdr:cNvSpPr>
      </xdr:nvSpPr>
      <xdr:spPr bwMode="auto">
        <a:xfrm>
          <a:off x="883920" y="501586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61"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62"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63"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664" name="AutoShape 1"/>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665" name="AutoShape 2"/>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666" name="AutoShape 3"/>
        <xdr:cNvSpPr>
          <a:spLocks noChangeAspect="1" noChangeArrowheads="1"/>
        </xdr:cNvSpPr>
      </xdr:nvSpPr>
      <xdr:spPr bwMode="auto">
        <a:xfrm>
          <a:off x="885825" y="501586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76200</xdr:rowOff>
    </xdr:to>
    <xdr:sp macro="" textlink="">
      <xdr:nvSpPr>
        <xdr:cNvPr id="667" name="AutoShape 4"/>
        <xdr:cNvSpPr>
          <a:spLocks noChangeAspect="1" noChangeArrowheads="1"/>
        </xdr:cNvSpPr>
      </xdr:nvSpPr>
      <xdr:spPr bwMode="auto">
        <a:xfrm>
          <a:off x="885825" y="5015865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68"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69"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70"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71"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72"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673" name="AutoShape 2"/>
        <xdr:cNvSpPr>
          <a:spLocks noChangeAspect="1" noChangeArrowheads="1"/>
        </xdr:cNvSpPr>
      </xdr:nvSpPr>
      <xdr:spPr bwMode="auto">
        <a:xfrm>
          <a:off x="883920" y="501586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674" name="AutoShape 2"/>
        <xdr:cNvSpPr>
          <a:spLocks noChangeAspect="1" noChangeArrowheads="1"/>
        </xdr:cNvSpPr>
      </xdr:nvSpPr>
      <xdr:spPr bwMode="auto">
        <a:xfrm>
          <a:off x="883920" y="501586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75"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76"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677" name="AutoShape 2"/>
        <xdr:cNvSpPr>
          <a:spLocks noChangeAspect="1" noChangeArrowheads="1"/>
        </xdr:cNvSpPr>
      </xdr:nvSpPr>
      <xdr:spPr bwMode="auto">
        <a:xfrm>
          <a:off x="883920" y="501586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7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7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0"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1"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6"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7"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8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0"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1"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6"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7"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69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0"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1"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6"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7"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0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0"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1"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6"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7"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8"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19"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20"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21"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22"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23"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24"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725" name="AutoShape 2"/>
        <xdr:cNvSpPr>
          <a:spLocks noChangeAspect="1" noChangeArrowheads="1"/>
        </xdr:cNvSpPr>
      </xdr:nvSpPr>
      <xdr:spPr bwMode="auto">
        <a:xfrm>
          <a:off x="883920" y="501586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oneCellAnchor>
    <xdr:from>
      <xdr:col>2</xdr:col>
      <xdr:colOff>0</xdr:colOff>
      <xdr:row>428</xdr:row>
      <xdr:rowOff>0</xdr:rowOff>
    </xdr:from>
    <xdr:ext cx="502920" cy="83820"/>
    <xdr:sp macro="" textlink="">
      <xdr:nvSpPr>
        <xdr:cNvPr id="726" name="AutoShape 1"/>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727" name="AutoShape 2"/>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728" name="AutoShape 3"/>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76200"/>
    <xdr:sp macro="" textlink="">
      <xdr:nvSpPr>
        <xdr:cNvPr id="729" name="AutoShape 4"/>
        <xdr:cNvSpPr>
          <a:spLocks noChangeAspect="1" noChangeArrowheads="1"/>
        </xdr:cNvSpPr>
      </xdr:nvSpPr>
      <xdr:spPr bwMode="auto">
        <a:xfrm>
          <a:off x="885825" y="4999672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30"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31"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32"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33"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34"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735" name="AutoShape 2"/>
        <xdr:cNvSpPr>
          <a:spLocks noChangeAspect="1" noChangeArrowheads="1"/>
        </xdr:cNvSpPr>
      </xdr:nvSpPr>
      <xdr:spPr bwMode="auto">
        <a:xfrm>
          <a:off x="883920" y="499967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736" name="AutoShape 2"/>
        <xdr:cNvSpPr>
          <a:spLocks noChangeAspect="1" noChangeArrowheads="1"/>
        </xdr:cNvSpPr>
      </xdr:nvSpPr>
      <xdr:spPr bwMode="auto">
        <a:xfrm>
          <a:off x="883920" y="499967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37"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38"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39"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740" name="AutoShape 1"/>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741" name="AutoShape 2"/>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742" name="AutoShape 3"/>
        <xdr:cNvSpPr>
          <a:spLocks noChangeAspect="1" noChangeArrowheads="1"/>
        </xdr:cNvSpPr>
      </xdr:nvSpPr>
      <xdr:spPr bwMode="auto">
        <a:xfrm>
          <a:off x="885825" y="499967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76200"/>
    <xdr:sp macro="" textlink="">
      <xdr:nvSpPr>
        <xdr:cNvPr id="743" name="AutoShape 4"/>
        <xdr:cNvSpPr>
          <a:spLocks noChangeAspect="1" noChangeArrowheads="1"/>
        </xdr:cNvSpPr>
      </xdr:nvSpPr>
      <xdr:spPr bwMode="auto">
        <a:xfrm>
          <a:off x="885825" y="4999672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44"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45"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46"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47"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48"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749" name="AutoShape 2"/>
        <xdr:cNvSpPr>
          <a:spLocks noChangeAspect="1" noChangeArrowheads="1"/>
        </xdr:cNvSpPr>
      </xdr:nvSpPr>
      <xdr:spPr bwMode="auto">
        <a:xfrm>
          <a:off x="883920" y="499967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750" name="AutoShape 2"/>
        <xdr:cNvSpPr>
          <a:spLocks noChangeAspect="1" noChangeArrowheads="1"/>
        </xdr:cNvSpPr>
      </xdr:nvSpPr>
      <xdr:spPr bwMode="auto">
        <a:xfrm>
          <a:off x="883920" y="499967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51"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52"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753" name="AutoShape 2"/>
        <xdr:cNvSpPr>
          <a:spLocks noChangeAspect="1" noChangeArrowheads="1"/>
        </xdr:cNvSpPr>
      </xdr:nvSpPr>
      <xdr:spPr bwMode="auto">
        <a:xfrm>
          <a:off x="883920" y="499967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5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5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56"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57"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5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5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2"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3"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6"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7"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6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2"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3"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6"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7"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7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2"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3"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6"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7"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8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2"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3"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4"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5"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6"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7"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8"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799"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800"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801" name="AutoShape 2"/>
        <xdr:cNvSpPr>
          <a:spLocks noChangeAspect="1" noChangeArrowheads="1"/>
        </xdr:cNvSpPr>
      </xdr:nvSpPr>
      <xdr:spPr bwMode="auto">
        <a:xfrm>
          <a:off x="883920" y="499967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twoCellAnchor editAs="oneCell">
    <xdr:from>
      <xdr:col>2</xdr:col>
      <xdr:colOff>82232</xdr:colOff>
      <xdr:row>429</xdr:row>
      <xdr:rowOff>7937</xdr:rowOff>
    </xdr:from>
    <xdr:to>
      <xdr:col>2</xdr:col>
      <xdr:colOff>536892</xdr:colOff>
      <xdr:row>430</xdr:row>
      <xdr:rowOff>114126</xdr:rowOff>
    </xdr:to>
    <xdr:sp macro="" textlink="">
      <xdr:nvSpPr>
        <xdr:cNvPr id="802" name="AutoShape 2"/>
        <xdr:cNvSpPr>
          <a:spLocks noChangeAspect="1" noChangeArrowheads="1"/>
        </xdr:cNvSpPr>
      </xdr:nvSpPr>
      <xdr:spPr bwMode="auto">
        <a:xfrm>
          <a:off x="1026795" y="103330375"/>
          <a:ext cx="454660"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803"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83329</xdr:rowOff>
    </xdr:to>
    <xdr:sp macro="" textlink="">
      <xdr:nvSpPr>
        <xdr:cNvPr id="804" name="AutoShape 2"/>
        <xdr:cNvSpPr>
          <a:spLocks noChangeAspect="1" noChangeArrowheads="1"/>
        </xdr:cNvSpPr>
      </xdr:nvSpPr>
      <xdr:spPr bwMode="auto">
        <a:xfrm>
          <a:off x="883920" y="499967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83329</xdr:rowOff>
    </xdr:to>
    <xdr:sp macro="" textlink="">
      <xdr:nvSpPr>
        <xdr:cNvPr id="805" name="AutoShape 2"/>
        <xdr:cNvSpPr>
          <a:spLocks noChangeAspect="1" noChangeArrowheads="1"/>
        </xdr:cNvSpPr>
      </xdr:nvSpPr>
      <xdr:spPr bwMode="auto">
        <a:xfrm>
          <a:off x="883920" y="499967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806"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807"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808"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809"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810"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811"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83329</xdr:rowOff>
    </xdr:to>
    <xdr:sp macro="" textlink="">
      <xdr:nvSpPr>
        <xdr:cNvPr id="812" name="AutoShape 2"/>
        <xdr:cNvSpPr>
          <a:spLocks noChangeAspect="1" noChangeArrowheads="1"/>
        </xdr:cNvSpPr>
      </xdr:nvSpPr>
      <xdr:spPr bwMode="auto">
        <a:xfrm>
          <a:off x="883920" y="499967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83329</xdr:rowOff>
    </xdr:to>
    <xdr:sp macro="" textlink="">
      <xdr:nvSpPr>
        <xdr:cNvPr id="813" name="AutoShape 2"/>
        <xdr:cNvSpPr>
          <a:spLocks noChangeAspect="1" noChangeArrowheads="1"/>
        </xdr:cNvSpPr>
      </xdr:nvSpPr>
      <xdr:spPr bwMode="auto">
        <a:xfrm>
          <a:off x="883920" y="499967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814"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815"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816" name="AutoShape 2"/>
        <xdr:cNvSpPr>
          <a:spLocks noChangeAspect="1" noChangeArrowheads="1"/>
        </xdr:cNvSpPr>
      </xdr:nvSpPr>
      <xdr:spPr bwMode="auto">
        <a:xfrm>
          <a:off x="883920" y="499967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817" name="AutoShape 2"/>
        <xdr:cNvSpPr>
          <a:spLocks noChangeAspect="1" noChangeArrowheads="1"/>
        </xdr:cNvSpPr>
      </xdr:nvSpPr>
      <xdr:spPr bwMode="auto">
        <a:xfrm>
          <a:off x="883920" y="499967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818"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819"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75709</xdr:rowOff>
    </xdr:to>
    <xdr:sp macro="" textlink="">
      <xdr:nvSpPr>
        <xdr:cNvPr id="820" name="AutoShape 2"/>
        <xdr:cNvSpPr>
          <a:spLocks noChangeAspect="1" noChangeArrowheads="1"/>
        </xdr:cNvSpPr>
      </xdr:nvSpPr>
      <xdr:spPr bwMode="auto">
        <a:xfrm>
          <a:off x="883920" y="499967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75709</xdr:rowOff>
    </xdr:to>
    <xdr:sp macro="" textlink="">
      <xdr:nvSpPr>
        <xdr:cNvPr id="821" name="AutoShape 2"/>
        <xdr:cNvSpPr>
          <a:spLocks noChangeAspect="1" noChangeArrowheads="1"/>
        </xdr:cNvSpPr>
      </xdr:nvSpPr>
      <xdr:spPr bwMode="auto">
        <a:xfrm>
          <a:off x="883920" y="499967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822"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823"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824"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825"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826"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827"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75709</xdr:rowOff>
    </xdr:to>
    <xdr:sp macro="" textlink="">
      <xdr:nvSpPr>
        <xdr:cNvPr id="828" name="AutoShape 2"/>
        <xdr:cNvSpPr>
          <a:spLocks noChangeAspect="1" noChangeArrowheads="1"/>
        </xdr:cNvSpPr>
      </xdr:nvSpPr>
      <xdr:spPr bwMode="auto">
        <a:xfrm>
          <a:off x="883920" y="499967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75709</xdr:rowOff>
    </xdr:to>
    <xdr:sp macro="" textlink="">
      <xdr:nvSpPr>
        <xdr:cNvPr id="829" name="AutoShape 2"/>
        <xdr:cNvSpPr>
          <a:spLocks noChangeAspect="1" noChangeArrowheads="1"/>
        </xdr:cNvSpPr>
      </xdr:nvSpPr>
      <xdr:spPr bwMode="auto">
        <a:xfrm>
          <a:off x="883920" y="499967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830"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831"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832" name="AutoShape 2"/>
        <xdr:cNvSpPr>
          <a:spLocks noChangeAspect="1" noChangeArrowheads="1"/>
        </xdr:cNvSpPr>
      </xdr:nvSpPr>
      <xdr:spPr bwMode="auto">
        <a:xfrm>
          <a:off x="883920" y="499967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833" name="AutoShape 2"/>
        <xdr:cNvSpPr>
          <a:spLocks noChangeAspect="1" noChangeArrowheads="1"/>
        </xdr:cNvSpPr>
      </xdr:nvSpPr>
      <xdr:spPr bwMode="auto">
        <a:xfrm>
          <a:off x="883920" y="499967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34"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35"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836"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837"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38"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39"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40"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41"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42"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43"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844"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845"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46"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47"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48"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49"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50"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51"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852"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853"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54"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55"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56"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57"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58"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59"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860"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861" name="AutoShape 2"/>
        <xdr:cNvSpPr>
          <a:spLocks noChangeAspect="1" noChangeArrowheads="1"/>
        </xdr:cNvSpPr>
      </xdr:nvSpPr>
      <xdr:spPr bwMode="auto">
        <a:xfrm>
          <a:off x="883920" y="499967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62"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63"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864" name="AutoShape 2"/>
        <xdr:cNvSpPr>
          <a:spLocks noChangeAspect="1" noChangeArrowheads="1"/>
        </xdr:cNvSpPr>
      </xdr:nvSpPr>
      <xdr:spPr bwMode="auto">
        <a:xfrm>
          <a:off x="883920" y="499967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865" name="AutoShape 2"/>
        <xdr:cNvSpPr>
          <a:spLocks noChangeAspect="1" noChangeArrowheads="1"/>
        </xdr:cNvSpPr>
      </xdr:nvSpPr>
      <xdr:spPr bwMode="auto">
        <a:xfrm>
          <a:off x="883920" y="499967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866"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867"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868"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869"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870"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871"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872"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873"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874"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875"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876"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877"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878"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879"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880"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881"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882"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883"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884"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885"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886"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887"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888"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889"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890"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891"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892"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893"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894"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895"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896"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897"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898"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899"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900" name="AutoShape 2"/>
        <xdr:cNvSpPr>
          <a:spLocks noChangeAspect="1" noChangeArrowheads="1"/>
        </xdr:cNvSpPr>
      </xdr:nvSpPr>
      <xdr:spPr bwMode="auto">
        <a:xfrm>
          <a:off x="788670" y="6667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901" name="AutoShape 2"/>
        <xdr:cNvSpPr>
          <a:spLocks noChangeAspect="1" noChangeArrowheads="1"/>
        </xdr:cNvSpPr>
      </xdr:nvSpPr>
      <xdr:spPr bwMode="auto">
        <a:xfrm>
          <a:off x="788670" y="6667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902"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903"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904"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905"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906"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907"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908" name="AutoShape 2"/>
        <xdr:cNvSpPr>
          <a:spLocks noChangeAspect="1" noChangeArrowheads="1"/>
        </xdr:cNvSpPr>
      </xdr:nvSpPr>
      <xdr:spPr bwMode="auto">
        <a:xfrm>
          <a:off x="788670" y="6667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909"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910"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911"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912"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13"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14"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15"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16"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17"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18"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19"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20"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21"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22"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23"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24"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25"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26"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27"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928"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933" name="AutoShape 1"/>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934" name="AutoShape 2"/>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935" name="AutoShape 3"/>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76200</xdr:rowOff>
    </xdr:to>
    <xdr:sp macro="" textlink="">
      <xdr:nvSpPr>
        <xdr:cNvPr id="936" name="AutoShape 4"/>
        <xdr:cNvSpPr>
          <a:spLocks noChangeAspect="1" noChangeArrowheads="1"/>
        </xdr:cNvSpPr>
      </xdr:nvSpPr>
      <xdr:spPr bwMode="auto">
        <a:xfrm>
          <a:off x="923925" y="38481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172</xdr:row>
      <xdr:rowOff>160020</xdr:rowOff>
    </xdr:to>
    <xdr:sp macro="" textlink="">
      <xdr:nvSpPr>
        <xdr:cNvPr id="937"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172</xdr:row>
      <xdr:rowOff>160020</xdr:rowOff>
    </xdr:to>
    <xdr:sp macro="" textlink="">
      <xdr:nvSpPr>
        <xdr:cNvPr id="938"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939" name="AutoShape 1"/>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940" name="AutoShape 2"/>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941" name="AutoShape 3"/>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76200</xdr:rowOff>
    </xdr:to>
    <xdr:sp macro="" textlink="">
      <xdr:nvSpPr>
        <xdr:cNvPr id="942" name="AutoShape 4"/>
        <xdr:cNvSpPr>
          <a:spLocks noChangeAspect="1" noChangeArrowheads="1"/>
        </xdr:cNvSpPr>
      </xdr:nvSpPr>
      <xdr:spPr bwMode="auto">
        <a:xfrm>
          <a:off x="923925" y="38481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172</xdr:row>
      <xdr:rowOff>160020</xdr:rowOff>
    </xdr:to>
    <xdr:sp macro="" textlink="">
      <xdr:nvSpPr>
        <xdr:cNvPr id="943"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172</xdr:row>
      <xdr:rowOff>160020</xdr:rowOff>
    </xdr:to>
    <xdr:sp macro="" textlink="">
      <xdr:nvSpPr>
        <xdr:cNvPr id="944"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961"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962"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963"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964"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965"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966"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967"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968"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969"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970"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971"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972"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973"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974"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975"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976"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977"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978"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979"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980"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981"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982"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983"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984"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985"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986"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987"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988"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989"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990"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991"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992"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993"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994"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995" name="AutoShape 2"/>
        <xdr:cNvSpPr>
          <a:spLocks noChangeAspect="1" noChangeArrowheads="1"/>
        </xdr:cNvSpPr>
      </xdr:nvSpPr>
      <xdr:spPr bwMode="auto">
        <a:xfrm>
          <a:off x="788670" y="6667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996" name="AutoShape 2"/>
        <xdr:cNvSpPr>
          <a:spLocks noChangeAspect="1" noChangeArrowheads="1"/>
        </xdr:cNvSpPr>
      </xdr:nvSpPr>
      <xdr:spPr bwMode="auto">
        <a:xfrm>
          <a:off x="788670" y="6667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997"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998"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999"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000"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001"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002"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003" name="AutoShape 2"/>
        <xdr:cNvSpPr>
          <a:spLocks noChangeAspect="1" noChangeArrowheads="1"/>
        </xdr:cNvSpPr>
      </xdr:nvSpPr>
      <xdr:spPr bwMode="auto">
        <a:xfrm>
          <a:off x="788670" y="6667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004"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005"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006"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007"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08"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09"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0"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1"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2"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3"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4"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5"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6"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7"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8"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19"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20"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21"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22"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023"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1028" name="AutoShape 1"/>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1029" name="AutoShape 2"/>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1030" name="AutoShape 3"/>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76200</xdr:rowOff>
    </xdr:to>
    <xdr:sp macro="" textlink="">
      <xdr:nvSpPr>
        <xdr:cNvPr id="1031" name="AutoShape 4"/>
        <xdr:cNvSpPr>
          <a:spLocks noChangeAspect="1" noChangeArrowheads="1"/>
        </xdr:cNvSpPr>
      </xdr:nvSpPr>
      <xdr:spPr bwMode="auto">
        <a:xfrm>
          <a:off x="923925" y="38481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172</xdr:row>
      <xdr:rowOff>160020</xdr:rowOff>
    </xdr:to>
    <xdr:sp macro="" textlink="">
      <xdr:nvSpPr>
        <xdr:cNvPr id="1032"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172</xdr:row>
      <xdr:rowOff>160020</xdr:rowOff>
    </xdr:to>
    <xdr:sp macro="" textlink="">
      <xdr:nvSpPr>
        <xdr:cNvPr id="1033"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1034" name="AutoShape 1"/>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1035" name="AutoShape 2"/>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83820</xdr:rowOff>
    </xdr:to>
    <xdr:sp macro="" textlink="">
      <xdr:nvSpPr>
        <xdr:cNvPr id="1036" name="AutoShape 3"/>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172</xdr:row>
      <xdr:rowOff>0</xdr:rowOff>
    </xdr:from>
    <xdr:to>
      <xdr:col>2</xdr:col>
      <xdr:colOff>502920</xdr:colOff>
      <xdr:row>172</xdr:row>
      <xdr:rowOff>76200</xdr:rowOff>
    </xdr:to>
    <xdr:sp macro="" textlink="">
      <xdr:nvSpPr>
        <xdr:cNvPr id="1037" name="AutoShape 4"/>
        <xdr:cNvSpPr>
          <a:spLocks noChangeAspect="1" noChangeArrowheads="1"/>
        </xdr:cNvSpPr>
      </xdr:nvSpPr>
      <xdr:spPr bwMode="auto">
        <a:xfrm>
          <a:off x="923925" y="38481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172</xdr:row>
      <xdr:rowOff>160020</xdr:rowOff>
    </xdr:to>
    <xdr:sp macro="" textlink="">
      <xdr:nvSpPr>
        <xdr:cNvPr id="1038"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172</xdr:row>
      <xdr:rowOff>160020</xdr:rowOff>
    </xdr:to>
    <xdr:sp macro="" textlink="">
      <xdr:nvSpPr>
        <xdr:cNvPr id="1039"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168565</xdr:rowOff>
    </xdr:to>
    <xdr:sp macro="" textlink="">
      <xdr:nvSpPr>
        <xdr:cNvPr id="1040"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153325</xdr:rowOff>
    </xdr:to>
    <xdr:sp macro="" textlink="">
      <xdr:nvSpPr>
        <xdr:cNvPr id="1041"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145705</xdr:rowOff>
    </xdr:to>
    <xdr:sp macro="" textlink="">
      <xdr:nvSpPr>
        <xdr:cNvPr id="1042" name="AutoShape 2"/>
        <xdr:cNvSpPr>
          <a:spLocks noChangeAspect="1" noChangeArrowheads="1"/>
        </xdr:cNvSpPr>
      </xdr:nvSpPr>
      <xdr:spPr bwMode="auto">
        <a:xfrm>
          <a:off x="817245" y="3848100"/>
          <a:ext cx="451485" cy="55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145705</xdr:rowOff>
    </xdr:to>
    <xdr:sp macro="" textlink="">
      <xdr:nvSpPr>
        <xdr:cNvPr id="1043" name="AutoShape 2"/>
        <xdr:cNvSpPr>
          <a:spLocks noChangeAspect="1" noChangeArrowheads="1"/>
        </xdr:cNvSpPr>
      </xdr:nvSpPr>
      <xdr:spPr bwMode="auto">
        <a:xfrm>
          <a:off x="817245" y="3848100"/>
          <a:ext cx="451485" cy="55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168565</xdr:rowOff>
    </xdr:to>
    <xdr:sp macro="" textlink="">
      <xdr:nvSpPr>
        <xdr:cNvPr id="1044"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153325</xdr:rowOff>
    </xdr:to>
    <xdr:sp macro="" textlink="">
      <xdr:nvSpPr>
        <xdr:cNvPr id="1045"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153325</xdr:rowOff>
    </xdr:to>
    <xdr:sp macro="" textlink="">
      <xdr:nvSpPr>
        <xdr:cNvPr id="1046"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168565</xdr:rowOff>
    </xdr:to>
    <xdr:sp macro="" textlink="">
      <xdr:nvSpPr>
        <xdr:cNvPr id="1047"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168565</xdr:rowOff>
    </xdr:to>
    <xdr:sp macro="" textlink="">
      <xdr:nvSpPr>
        <xdr:cNvPr id="1048"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153325</xdr:rowOff>
    </xdr:to>
    <xdr:sp macro="" textlink="">
      <xdr:nvSpPr>
        <xdr:cNvPr id="1049"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145705</xdr:rowOff>
    </xdr:to>
    <xdr:sp macro="" textlink="">
      <xdr:nvSpPr>
        <xdr:cNvPr id="1050" name="AutoShape 2"/>
        <xdr:cNvSpPr>
          <a:spLocks noChangeAspect="1" noChangeArrowheads="1"/>
        </xdr:cNvSpPr>
      </xdr:nvSpPr>
      <xdr:spPr bwMode="auto">
        <a:xfrm>
          <a:off x="817245" y="3848100"/>
          <a:ext cx="451485" cy="55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145705</xdr:rowOff>
    </xdr:to>
    <xdr:sp macro="" textlink="">
      <xdr:nvSpPr>
        <xdr:cNvPr id="1051" name="AutoShape 2"/>
        <xdr:cNvSpPr>
          <a:spLocks noChangeAspect="1" noChangeArrowheads="1"/>
        </xdr:cNvSpPr>
      </xdr:nvSpPr>
      <xdr:spPr bwMode="auto">
        <a:xfrm>
          <a:off x="817245" y="3848100"/>
          <a:ext cx="451485" cy="55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168565</xdr:rowOff>
    </xdr:to>
    <xdr:sp macro="" textlink="">
      <xdr:nvSpPr>
        <xdr:cNvPr id="1052"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153325</xdr:rowOff>
    </xdr:to>
    <xdr:sp macro="" textlink="">
      <xdr:nvSpPr>
        <xdr:cNvPr id="1053"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153325</xdr:rowOff>
    </xdr:to>
    <xdr:sp macro="" textlink="">
      <xdr:nvSpPr>
        <xdr:cNvPr id="1054"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172</xdr:row>
      <xdr:rowOff>0</xdr:rowOff>
    </xdr:from>
    <xdr:to>
      <xdr:col>2</xdr:col>
      <xdr:colOff>449580</xdr:colOff>
      <xdr:row>174</xdr:row>
      <xdr:rowOff>168565</xdr:rowOff>
    </xdr:to>
    <xdr:sp macro="" textlink="">
      <xdr:nvSpPr>
        <xdr:cNvPr id="1055"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171</xdr:row>
      <xdr:rowOff>0</xdr:rowOff>
    </xdr:from>
    <xdr:to>
      <xdr:col>2</xdr:col>
      <xdr:colOff>502920</xdr:colOff>
      <xdr:row>171</xdr:row>
      <xdr:rowOff>83820</xdr:rowOff>
    </xdr:to>
    <xdr:sp macro="" textlink="">
      <xdr:nvSpPr>
        <xdr:cNvPr id="1056" name="AutoShape 1"/>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171</xdr:row>
      <xdr:rowOff>0</xdr:rowOff>
    </xdr:from>
    <xdr:to>
      <xdr:col>2</xdr:col>
      <xdr:colOff>502920</xdr:colOff>
      <xdr:row>171</xdr:row>
      <xdr:rowOff>83820</xdr:rowOff>
    </xdr:to>
    <xdr:sp macro="" textlink="">
      <xdr:nvSpPr>
        <xdr:cNvPr id="1057" name="AutoShape 2"/>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171</xdr:row>
      <xdr:rowOff>0</xdr:rowOff>
    </xdr:from>
    <xdr:to>
      <xdr:col>2</xdr:col>
      <xdr:colOff>502920</xdr:colOff>
      <xdr:row>171</xdr:row>
      <xdr:rowOff>83820</xdr:rowOff>
    </xdr:to>
    <xdr:sp macro="" textlink="">
      <xdr:nvSpPr>
        <xdr:cNvPr id="1058" name="AutoShape 3"/>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171</xdr:row>
      <xdr:rowOff>0</xdr:rowOff>
    </xdr:from>
    <xdr:to>
      <xdr:col>2</xdr:col>
      <xdr:colOff>502920</xdr:colOff>
      <xdr:row>171</xdr:row>
      <xdr:rowOff>76200</xdr:rowOff>
    </xdr:to>
    <xdr:sp macro="" textlink="">
      <xdr:nvSpPr>
        <xdr:cNvPr id="1059" name="AutoShape 4"/>
        <xdr:cNvSpPr>
          <a:spLocks noChangeAspect="1" noChangeArrowheads="1"/>
        </xdr:cNvSpPr>
      </xdr:nvSpPr>
      <xdr:spPr bwMode="auto">
        <a:xfrm>
          <a:off x="923925" y="38481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171</xdr:row>
      <xdr:rowOff>160020</xdr:rowOff>
    </xdr:to>
    <xdr:sp macro="" textlink="">
      <xdr:nvSpPr>
        <xdr:cNvPr id="1060"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171</xdr:row>
      <xdr:rowOff>160020</xdr:rowOff>
    </xdr:to>
    <xdr:sp macro="" textlink="">
      <xdr:nvSpPr>
        <xdr:cNvPr id="1061"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171</xdr:row>
      <xdr:rowOff>0</xdr:rowOff>
    </xdr:from>
    <xdr:to>
      <xdr:col>2</xdr:col>
      <xdr:colOff>502920</xdr:colOff>
      <xdr:row>171</xdr:row>
      <xdr:rowOff>83820</xdr:rowOff>
    </xdr:to>
    <xdr:sp macro="" textlink="">
      <xdr:nvSpPr>
        <xdr:cNvPr id="1062" name="AutoShape 1"/>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171</xdr:row>
      <xdr:rowOff>0</xdr:rowOff>
    </xdr:from>
    <xdr:to>
      <xdr:col>2</xdr:col>
      <xdr:colOff>502920</xdr:colOff>
      <xdr:row>171</xdr:row>
      <xdr:rowOff>83820</xdr:rowOff>
    </xdr:to>
    <xdr:sp macro="" textlink="">
      <xdr:nvSpPr>
        <xdr:cNvPr id="1063" name="AutoShape 2"/>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171</xdr:row>
      <xdr:rowOff>0</xdr:rowOff>
    </xdr:from>
    <xdr:to>
      <xdr:col>2</xdr:col>
      <xdr:colOff>502920</xdr:colOff>
      <xdr:row>171</xdr:row>
      <xdr:rowOff>83820</xdr:rowOff>
    </xdr:to>
    <xdr:sp macro="" textlink="">
      <xdr:nvSpPr>
        <xdr:cNvPr id="1064" name="AutoShape 3"/>
        <xdr:cNvSpPr>
          <a:spLocks noChangeAspect="1" noChangeArrowheads="1"/>
        </xdr:cNvSpPr>
      </xdr:nvSpPr>
      <xdr:spPr bwMode="auto">
        <a:xfrm>
          <a:off x="923925" y="38481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171</xdr:row>
      <xdr:rowOff>0</xdr:rowOff>
    </xdr:from>
    <xdr:to>
      <xdr:col>2</xdr:col>
      <xdr:colOff>502920</xdr:colOff>
      <xdr:row>171</xdr:row>
      <xdr:rowOff>76200</xdr:rowOff>
    </xdr:to>
    <xdr:sp macro="" textlink="">
      <xdr:nvSpPr>
        <xdr:cNvPr id="1065" name="AutoShape 4"/>
        <xdr:cNvSpPr>
          <a:spLocks noChangeAspect="1" noChangeArrowheads="1"/>
        </xdr:cNvSpPr>
      </xdr:nvSpPr>
      <xdr:spPr bwMode="auto">
        <a:xfrm>
          <a:off x="923925" y="38481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171</xdr:row>
      <xdr:rowOff>160020</xdr:rowOff>
    </xdr:to>
    <xdr:sp macro="" textlink="">
      <xdr:nvSpPr>
        <xdr:cNvPr id="1066"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171</xdr:row>
      <xdr:rowOff>160020</xdr:rowOff>
    </xdr:to>
    <xdr:sp macro="" textlink="">
      <xdr:nvSpPr>
        <xdr:cNvPr id="1067" name="AutoShape 2"/>
        <xdr:cNvSpPr>
          <a:spLocks noChangeAspect="1" noChangeArrowheads="1"/>
        </xdr:cNvSpPr>
      </xdr:nvSpPr>
      <xdr:spPr bwMode="auto">
        <a:xfrm>
          <a:off x="817245" y="38481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176645</xdr:rowOff>
    </xdr:to>
    <xdr:sp macro="" textlink="">
      <xdr:nvSpPr>
        <xdr:cNvPr id="1068"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161405</xdr:rowOff>
    </xdr:to>
    <xdr:sp macro="" textlink="">
      <xdr:nvSpPr>
        <xdr:cNvPr id="1069"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153785</xdr:rowOff>
    </xdr:to>
    <xdr:sp macro="" textlink="">
      <xdr:nvSpPr>
        <xdr:cNvPr id="1070" name="AutoShape 2"/>
        <xdr:cNvSpPr>
          <a:spLocks noChangeAspect="1" noChangeArrowheads="1"/>
        </xdr:cNvSpPr>
      </xdr:nvSpPr>
      <xdr:spPr bwMode="auto">
        <a:xfrm>
          <a:off x="817245" y="3848100"/>
          <a:ext cx="451485" cy="55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153785</xdr:rowOff>
    </xdr:to>
    <xdr:sp macro="" textlink="">
      <xdr:nvSpPr>
        <xdr:cNvPr id="1071" name="AutoShape 2"/>
        <xdr:cNvSpPr>
          <a:spLocks noChangeAspect="1" noChangeArrowheads="1"/>
        </xdr:cNvSpPr>
      </xdr:nvSpPr>
      <xdr:spPr bwMode="auto">
        <a:xfrm>
          <a:off x="817245" y="3848100"/>
          <a:ext cx="451485" cy="55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176645</xdr:rowOff>
    </xdr:to>
    <xdr:sp macro="" textlink="">
      <xdr:nvSpPr>
        <xdr:cNvPr id="1072"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161405</xdr:rowOff>
    </xdr:to>
    <xdr:sp macro="" textlink="">
      <xdr:nvSpPr>
        <xdr:cNvPr id="1073"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161405</xdr:rowOff>
    </xdr:to>
    <xdr:sp macro="" textlink="">
      <xdr:nvSpPr>
        <xdr:cNvPr id="1074"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176645</xdr:rowOff>
    </xdr:to>
    <xdr:sp macro="" textlink="">
      <xdr:nvSpPr>
        <xdr:cNvPr id="1075"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176645</xdr:rowOff>
    </xdr:to>
    <xdr:sp macro="" textlink="">
      <xdr:nvSpPr>
        <xdr:cNvPr id="1076"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161405</xdr:rowOff>
    </xdr:to>
    <xdr:sp macro="" textlink="">
      <xdr:nvSpPr>
        <xdr:cNvPr id="1077"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153785</xdr:rowOff>
    </xdr:to>
    <xdr:sp macro="" textlink="">
      <xdr:nvSpPr>
        <xdr:cNvPr id="1078" name="AutoShape 2"/>
        <xdr:cNvSpPr>
          <a:spLocks noChangeAspect="1" noChangeArrowheads="1"/>
        </xdr:cNvSpPr>
      </xdr:nvSpPr>
      <xdr:spPr bwMode="auto">
        <a:xfrm>
          <a:off x="817245" y="3848100"/>
          <a:ext cx="451485" cy="55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153785</xdr:rowOff>
    </xdr:to>
    <xdr:sp macro="" textlink="">
      <xdr:nvSpPr>
        <xdr:cNvPr id="1079" name="AutoShape 2"/>
        <xdr:cNvSpPr>
          <a:spLocks noChangeAspect="1" noChangeArrowheads="1"/>
        </xdr:cNvSpPr>
      </xdr:nvSpPr>
      <xdr:spPr bwMode="auto">
        <a:xfrm>
          <a:off x="817245" y="3848100"/>
          <a:ext cx="451485" cy="55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176645</xdr:rowOff>
    </xdr:to>
    <xdr:sp macro="" textlink="">
      <xdr:nvSpPr>
        <xdr:cNvPr id="1080"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161405</xdr:rowOff>
    </xdr:to>
    <xdr:sp macro="" textlink="">
      <xdr:nvSpPr>
        <xdr:cNvPr id="1081"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161405</xdr:rowOff>
    </xdr:to>
    <xdr:sp macro="" textlink="">
      <xdr:nvSpPr>
        <xdr:cNvPr id="1082" name="AutoShape 2"/>
        <xdr:cNvSpPr>
          <a:spLocks noChangeAspect="1" noChangeArrowheads="1"/>
        </xdr:cNvSpPr>
      </xdr:nvSpPr>
      <xdr:spPr bwMode="auto">
        <a:xfrm>
          <a:off x="817245" y="3848100"/>
          <a:ext cx="451485" cy="559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171</xdr:row>
      <xdr:rowOff>0</xdr:rowOff>
    </xdr:from>
    <xdr:to>
      <xdr:col>2</xdr:col>
      <xdr:colOff>449580</xdr:colOff>
      <xdr:row>173</xdr:row>
      <xdr:rowOff>176645</xdr:rowOff>
    </xdr:to>
    <xdr:sp macro="" textlink="">
      <xdr:nvSpPr>
        <xdr:cNvPr id="1083" name="AutoShape 2"/>
        <xdr:cNvSpPr>
          <a:spLocks noChangeAspect="1" noChangeArrowheads="1"/>
        </xdr:cNvSpPr>
      </xdr:nvSpPr>
      <xdr:spPr bwMode="auto">
        <a:xfrm>
          <a:off x="817245" y="3848100"/>
          <a:ext cx="451485" cy="5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084"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085"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086"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087"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088"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089"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090"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091"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092"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093"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094"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095" name="AutoShape 2"/>
        <xdr:cNvSpPr>
          <a:spLocks noChangeAspect="1" noChangeArrowheads="1"/>
        </xdr:cNvSpPr>
      </xdr:nvSpPr>
      <xdr:spPr bwMode="auto">
        <a:xfrm>
          <a:off x="788670" y="6667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096"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097"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098" name="AutoShape 2"/>
        <xdr:cNvSpPr>
          <a:spLocks noChangeAspect="1" noChangeArrowheads="1"/>
        </xdr:cNvSpPr>
      </xdr:nvSpPr>
      <xdr:spPr bwMode="auto">
        <a:xfrm>
          <a:off x="788670" y="6667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099" name="AutoShape 2"/>
        <xdr:cNvSpPr>
          <a:spLocks noChangeAspect="1" noChangeArrowheads="1"/>
        </xdr:cNvSpPr>
      </xdr:nvSpPr>
      <xdr:spPr bwMode="auto">
        <a:xfrm>
          <a:off x="788670" y="6667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100"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101"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102"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103"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104"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105"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106"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107"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108"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109"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110"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111" name="AutoShape 2"/>
        <xdr:cNvSpPr>
          <a:spLocks noChangeAspect="1" noChangeArrowheads="1"/>
        </xdr:cNvSpPr>
      </xdr:nvSpPr>
      <xdr:spPr bwMode="auto">
        <a:xfrm>
          <a:off x="788670" y="6667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112"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113"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114" name="AutoShape 2"/>
        <xdr:cNvSpPr>
          <a:spLocks noChangeAspect="1" noChangeArrowheads="1"/>
        </xdr:cNvSpPr>
      </xdr:nvSpPr>
      <xdr:spPr bwMode="auto">
        <a:xfrm>
          <a:off x="788670" y="6667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115" name="AutoShape 2"/>
        <xdr:cNvSpPr>
          <a:spLocks noChangeAspect="1" noChangeArrowheads="1"/>
        </xdr:cNvSpPr>
      </xdr:nvSpPr>
      <xdr:spPr bwMode="auto">
        <a:xfrm>
          <a:off x="788670" y="6667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116"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117"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118" name="AutoShape 2"/>
        <xdr:cNvSpPr>
          <a:spLocks noChangeAspect="1" noChangeArrowheads="1"/>
        </xdr:cNvSpPr>
      </xdr:nvSpPr>
      <xdr:spPr bwMode="auto">
        <a:xfrm>
          <a:off x="788670" y="6667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119" name="AutoShape 2"/>
        <xdr:cNvSpPr>
          <a:spLocks noChangeAspect="1" noChangeArrowheads="1"/>
        </xdr:cNvSpPr>
      </xdr:nvSpPr>
      <xdr:spPr bwMode="auto">
        <a:xfrm>
          <a:off x="788670" y="6667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120"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121"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122"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123"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124"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125"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126" name="AutoShape 2"/>
        <xdr:cNvSpPr>
          <a:spLocks noChangeAspect="1" noChangeArrowheads="1"/>
        </xdr:cNvSpPr>
      </xdr:nvSpPr>
      <xdr:spPr bwMode="auto">
        <a:xfrm>
          <a:off x="788670" y="6667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127"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128"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129" name="AutoShape 2"/>
        <xdr:cNvSpPr>
          <a:spLocks noChangeAspect="1" noChangeArrowheads="1"/>
        </xdr:cNvSpPr>
      </xdr:nvSpPr>
      <xdr:spPr bwMode="auto">
        <a:xfrm>
          <a:off x="788670" y="6667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130" name="AutoShape 2"/>
        <xdr:cNvSpPr>
          <a:spLocks noChangeAspect="1" noChangeArrowheads="1"/>
        </xdr:cNvSpPr>
      </xdr:nvSpPr>
      <xdr:spPr bwMode="auto">
        <a:xfrm>
          <a:off x="788670" y="6667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31"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32"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33"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34"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35"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36"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37"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38"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39"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40"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41"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42"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43"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44"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45"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146" name="AutoShape 2"/>
        <xdr:cNvSpPr>
          <a:spLocks noChangeAspect="1" noChangeArrowheads="1"/>
        </xdr:cNvSpPr>
      </xdr:nvSpPr>
      <xdr:spPr bwMode="auto">
        <a:xfrm>
          <a:off x="788670" y="6667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2118360</xdr:colOff>
      <xdr:row>214</xdr:row>
      <xdr:rowOff>106680</xdr:rowOff>
    </xdr:from>
    <xdr:to>
      <xdr:col>2</xdr:col>
      <xdr:colOff>2286000</xdr:colOff>
      <xdr:row>215</xdr:row>
      <xdr:rowOff>0</xdr:rowOff>
    </xdr:to>
    <xdr:sp macro="" textlink="">
      <xdr:nvSpPr>
        <xdr:cNvPr id="1147" name="Text Box 2"/>
        <xdr:cNvSpPr txBox="1">
          <a:spLocks noChangeArrowheads="1"/>
        </xdr:cNvSpPr>
      </xdr:nvSpPr>
      <xdr:spPr bwMode="auto">
        <a:xfrm>
          <a:off x="2908935" y="9517380"/>
          <a:ext cx="1676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2118360</xdr:colOff>
      <xdr:row>218</xdr:row>
      <xdr:rowOff>106680</xdr:rowOff>
    </xdr:from>
    <xdr:to>
      <xdr:col>2</xdr:col>
      <xdr:colOff>2286000</xdr:colOff>
      <xdr:row>219</xdr:row>
      <xdr:rowOff>0</xdr:rowOff>
    </xdr:to>
    <xdr:sp macro="" textlink="">
      <xdr:nvSpPr>
        <xdr:cNvPr id="1148" name="Text Box 2"/>
        <xdr:cNvSpPr txBox="1">
          <a:spLocks noChangeArrowheads="1"/>
        </xdr:cNvSpPr>
      </xdr:nvSpPr>
      <xdr:spPr bwMode="auto">
        <a:xfrm>
          <a:off x="2908935" y="11460480"/>
          <a:ext cx="1676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2118360</xdr:colOff>
      <xdr:row>190</xdr:row>
      <xdr:rowOff>106680</xdr:rowOff>
    </xdr:from>
    <xdr:to>
      <xdr:col>2</xdr:col>
      <xdr:colOff>2286000</xdr:colOff>
      <xdr:row>191</xdr:row>
      <xdr:rowOff>0</xdr:rowOff>
    </xdr:to>
    <xdr:sp macro="" textlink="">
      <xdr:nvSpPr>
        <xdr:cNvPr id="1149" name="Text Box 2"/>
        <xdr:cNvSpPr txBox="1">
          <a:spLocks noChangeArrowheads="1"/>
        </xdr:cNvSpPr>
      </xdr:nvSpPr>
      <xdr:spPr bwMode="auto">
        <a:xfrm>
          <a:off x="2908935" y="3688080"/>
          <a:ext cx="167640" cy="55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2118360</xdr:colOff>
      <xdr:row>194</xdr:row>
      <xdr:rowOff>106680</xdr:rowOff>
    </xdr:from>
    <xdr:to>
      <xdr:col>2</xdr:col>
      <xdr:colOff>2286000</xdr:colOff>
      <xdr:row>195</xdr:row>
      <xdr:rowOff>0</xdr:rowOff>
    </xdr:to>
    <xdr:sp macro="" textlink="">
      <xdr:nvSpPr>
        <xdr:cNvPr id="1150" name="Text Box 2"/>
        <xdr:cNvSpPr txBox="1">
          <a:spLocks noChangeArrowheads="1"/>
        </xdr:cNvSpPr>
      </xdr:nvSpPr>
      <xdr:spPr bwMode="auto">
        <a:xfrm>
          <a:off x="2908935" y="4335780"/>
          <a:ext cx="167640" cy="55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929" name="AutoShape 1"/>
        <xdr:cNvSpPr>
          <a:spLocks noChangeAspect="1" noChangeArrowheads="1"/>
        </xdr:cNvSpPr>
      </xdr:nvSpPr>
      <xdr:spPr bwMode="auto">
        <a:xfrm>
          <a:off x="885825" y="510349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930" name="AutoShape 2"/>
        <xdr:cNvSpPr>
          <a:spLocks noChangeAspect="1" noChangeArrowheads="1"/>
        </xdr:cNvSpPr>
      </xdr:nvSpPr>
      <xdr:spPr bwMode="auto">
        <a:xfrm>
          <a:off x="885825" y="510349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931" name="AutoShape 3"/>
        <xdr:cNvSpPr>
          <a:spLocks noChangeAspect="1" noChangeArrowheads="1"/>
        </xdr:cNvSpPr>
      </xdr:nvSpPr>
      <xdr:spPr bwMode="auto">
        <a:xfrm>
          <a:off x="885825" y="510349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76200</xdr:rowOff>
    </xdr:to>
    <xdr:sp macro="" textlink="">
      <xdr:nvSpPr>
        <xdr:cNvPr id="932" name="AutoShape 4"/>
        <xdr:cNvSpPr>
          <a:spLocks noChangeAspect="1" noChangeArrowheads="1"/>
        </xdr:cNvSpPr>
      </xdr:nvSpPr>
      <xdr:spPr bwMode="auto">
        <a:xfrm>
          <a:off x="885825" y="5103495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024"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025"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026"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027"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51"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1152" name="AutoShape 2"/>
        <xdr:cNvSpPr>
          <a:spLocks noChangeAspect="1" noChangeArrowheads="1"/>
        </xdr:cNvSpPr>
      </xdr:nvSpPr>
      <xdr:spPr bwMode="auto">
        <a:xfrm>
          <a:off x="883920" y="510349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1153" name="AutoShape 2"/>
        <xdr:cNvSpPr>
          <a:spLocks noChangeAspect="1" noChangeArrowheads="1"/>
        </xdr:cNvSpPr>
      </xdr:nvSpPr>
      <xdr:spPr bwMode="auto">
        <a:xfrm>
          <a:off x="883920" y="510349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54"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55"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56"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1157" name="AutoShape 1"/>
        <xdr:cNvSpPr>
          <a:spLocks noChangeAspect="1" noChangeArrowheads="1"/>
        </xdr:cNvSpPr>
      </xdr:nvSpPr>
      <xdr:spPr bwMode="auto">
        <a:xfrm>
          <a:off x="885825" y="510349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1158" name="AutoShape 2"/>
        <xdr:cNvSpPr>
          <a:spLocks noChangeAspect="1" noChangeArrowheads="1"/>
        </xdr:cNvSpPr>
      </xdr:nvSpPr>
      <xdr:spPr bwMode="auto">
        <a:xfrm>
          <a:off x="885825" y="510349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1159" name="AutoShape 3"/>
        <xdr:cNvSpPr>
          <a:spLocks noChangeAspect="1" noChangeArrowheads="1"/>
        </xdr:cNvSpPr>
      </xdr:nvSpPr>
      <xdr:spPr bwMode="auto">
        <a:xfrm>
          <a:off x="885825" y="5103495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76200</xdr:rowOff>
    </xdr:to>
    <xdr:sp macro="" textlink="">
      <xdr:nvSpPr>
        <xdr:cNvPr id="1160" name="AutoShape 4"/>
        <xdr:cNvSpPr>
          <a:spLocks noChangeAspect="1" noChangeArrowheads="1"/>
        </xdr:cNvSpPr>
      </xdr:nvSpPr>
      <xdr:spPr bwMode="auto">
        <a:xfrm>
          <a:off x="885825" y="5103495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61"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62"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63"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64"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65"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1166" name="AutoShape 2"/>
        <xdr:cNvSpPr>
          <a:spLocks noChangeAspect="1" noChangeArrowheads="1"/>
        </xdr:cNvSpPr>
      </xdr:nvSpPr>
      <xdr:spPr bwMode="auto">
        <a:xfrm>
          <a:off x="883920" y="510349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1167" name="AutoShape 2"/>
        <xdr:cNvSpPr>
          <a:spLocks noChangeAspect="1" noChangeArrowheads="1"/>
        </xdr:cNvSpPr>
      </xdr:nvSpPr>
      <xdr:spPr bwMode="auto">
        <a:xfrm>
          <a:off x="883920" y="5103495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68"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69"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170" name="AutoShape 2"/>
        <xdr:cNvSpPr>
          <a:spLocks noChangeAspect="1" noChangeArrowheads="1"/>
        </xdr:cNvSpPr>
      </xdr:nvSpPr>
      <xdr:spPr bwMode="auto">
        <a:xfrm>
          <a:off x="883920" y="5103495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71"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72"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73"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74"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75"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76"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77"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78"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79"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0"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1"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2"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3"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4"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5"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6"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7"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8"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89"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0"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1"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2"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3"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4"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5"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6"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7"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8"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199"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0"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1"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2"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3"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4"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5"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6"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7"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8"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09"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10"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11"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12"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13"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14"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15"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16"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17"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218" name="AutoShape 2"/>
        <xdr:cNvSpPr>
          <a:spLocks noChangeAspect="1" noChangeArrowheads="1"/>
        </xdr:cNvSpPr>
      </xdr:nvSpPr>
      <xdr:spPr bwMode="auto">
        <a:xfrm>
          <a:off x="883920" y="5103495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oneCellAnchor>
    <xdr:from>
      <xdr:col>2</xdr:col>
      <xdr:colOff>0</xdr:colOff>
      <xdr:row>428</xdr:row>
      <xdr:rowOff>0</xdr:rowOff>
    </xdr:from>
    <xdr:ext cx="502920" cy="83820"/>
    <xdr:sp macro="" textlink="">
      <xdr:nvSpPr>
        <xdr:cNvPr id="1219" name="AutoShape 1"/>
        <xdr:cNvSpPr>
          <a:spLocks noChangeAspect="1" noChangeArrowheads="1"/>
        </xdr:cNvSpPr>
      </xdr:nvSpPr>
      <xdr:spPr bwMode="auto">
        <a:xfrm>
          <a:off x="885825" y="508730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220" name="AutoShape 2"/>
        <xdr:cNvSpPr>
          <a:spLocks noChangeAspect="1" noChangeArrowheads="1"/>
        </xdr:cNvSpPr>
      </xdr:nvSpPr>
      <xdr:spPr bwMode="auto">
        <a:xfrm>
          <a:off x="885825" y="508730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221" name="AutoShape 3"/>
        <xdr:cNvSpPr>
          <a:spLocks noChangeAspect="1" noChangeArrowheads="1"/>
        </xdr:cNvSpPr>
      </xdr:nvSpPr>
      <xdr:spPr bwMode="auto">
        <a:xfrm>
          <a:off x="885825" y="508730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76200"/>
    <xdr:sp macro="" textlink="">
      <xdr:nvSpPr>
        <xdr:cNvPr id="1222" name="AutoShape 4"/>
        <xdr:cNvSpPr>
          <a:spLocks noChangeAspect="1" noChangeArrowheads="1"/>
        </xdr:cNvSpPr>
      </xdr:nvSpPr>
      <xdr:spPr bwMode="auto">
        <a:xfrm>
          <a:off x="885825" y="5087302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23"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24"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25"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26"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27"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1228" name="AutoShape 2"/>
        <xdr:cNvSpPr>
          <a:spLocks noChangeAspect="1" noChangeArrowheads="1"/>
        </xdr:cNvSpPr>
      </xdr:nvSpPr>
      <xdr:spPr bwMode="auto">
        <a:xfrm>
          <a:off x="883920" y="508730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1229" name="AutoShape 2"/>
        <xdr:cNvSpPr>
          <a:spLocks noChangeAspect="1" noChangeArrowheads="1"/>
        </xdr:cNvSpPr>
      </xdr:nvSpPr>
      <xdr:spPr bwMode="auto">
        <a:xfrm>
          <a:off x="883920" y="508730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30"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31"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32"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233" name="AutoShape 1"/>
        <xdr:cNvSpPr>
          <a:spLocks noChangeAspect="1" noChangeArrowheads="1"/>
        </xdr:cNvSpPr>
      </xdr:nvSpPr>
      <xdr:spPr bwMode="auto">
        <a:xfrm>
          <a:off x="885825" y="508730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234" name="AutoShape 2"/>
        <xdr:cNvSpPr>
          <a:spLocks noChangeAspect="1" noChangeArrowheads="1"/>
        </xdr:cNvSpPr>
      </xdr:nvSpPr>
      <xdr:spPr bwMode="auto">
        <a:xfrm>
          <a:off x="885825" y="508730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235" name="AutoShape 3"/>
        <xdr:cNvSpPr>
          <a:spLocks noChangeAspect="1" noChangeArrowheads="1"/>
        </xdr:cNvSpPr>
      </xdr:nvSpPr>
      <xdr:spPr bwMode="auto">
        <a:xfrm>
          <a:off x="885825" y="508730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76200"/>
    <xdr:sp macro="" textlink="">
      <xdr:nvSpPr>
        <xdr:cNvPr id="1236" name="AutoShape 4"/>
        <xdr:cNvSpPr>
          <a:spLocks noChangeAspect="1" noChangeArrowheads="1"/>
        </xdr:cNvSpPr>
      </xdr:nvSpPr>
      <xdr:spPr bwMode="auto">
        <a:xfrm>
          <a:off x="885825" y="5087302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37"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38"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39"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40"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41"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1242" name="AutoShape 2"/>
        <xdr:cNvSpPr>
          <a:spLocks noChangeAspect="1" noChangeArrowheads="1"/>
        </xdr:cNvSpPr>
      </xdr:nvSpPr>
      <xdr:spPr bwMode="auto">
        <a:xfrm>
          <a:off x="883920" y="508730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1243" name="AutoShape 2"/>
        <xdr:cNvSpPr>
          <a:spLocks noChangeAspect="1" noChangeArrowheads="1"/>
        </xdr:cNvSpPr>
      </xdr:nvSpPr>
      <xdr:spPr bwMode="auto">
        <a:xfrm>
          <a:off x="883920" y="5087302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44"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45"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246" name="AutoShape 2"/>
        <xdr:cNvSpPr>
          <a:spLocks noChangeAspect="1" noChangeArrowheads="1"/>
        </xdr:cNvSpPr>
      </xdr:nvSpPr>
      <xdr:spPr bwMode="auto">
        <a:xfrm>
          <a:off x="883920" y="5087302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47"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48"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49"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0"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1"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2"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3"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4"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5"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6"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7"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8"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59"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0"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1"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2"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3"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4"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5"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6"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7"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8"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69"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0"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1"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2"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3"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4"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5"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6"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7"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8"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79"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0"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1"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2"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3"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4"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5"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6"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7"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8"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89"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90"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91"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92"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93"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294" name="AutoShape 2"/>
        <xdr:cNvSpPr>
          <a:spLocks noChangeAspect="1" noChangeArrowheads="1"/>
        </xdr:cNvSpPr>
      </xdr:nvSpPr>
      <xdr:spPr bwMode="auto">
        <a:xfrm>
          <a:off x="883920" y="5087302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twoCellAnchor editAs="oneCell">
    <xdr:from>
      <xdr:col>1</xdr:col>
      <xdr:colOff>502920</xdr:colOff>
      <xdr:row>428</xdr:row>
      <xdr:rowOff>0</xdr:rowOff>
    </xdr:from>
    <xdr:to>
      <xdr:col>2</xdr:col>
      <xdr:colOff>449580</xdr:colOff>
      <xdr:row>428</xdr:row>
      <xdr:rowOff>190326</xdr:rowOff>
    </xdr:to>
    <xdr:sp macro="" textlink="">
      <xdr:nvSpPr>
        <xdr:cNvPr id="1295" name="AutoShape 2"/>
        <xdr:cNvSpPr>
          <a:spLocks noChangeAspect="1" noChangeArrowheads="1"/>
        </xdr:cNvSpPr>
      </xdr:nvSpPr>
      <xdr:spPr bwMode="auto">
        <a:xfrm>
          <a:off x="883920" y="508730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1296" name="AutoShape 2"/>
        <xdr:cNvSpPr>
          <a:spLocks noChangeAspect="1" noChangeArrowheads="1"/>
        </xdr:cNvSpPr>
      </xdr:nvSpPr>
      <xdr:spPr bwMode="auto">
        <a:xfrm>
          <a:off x="883920" y="508730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186516</xdr:rowOff>
    </xdr:to>
    <xdr:sp macro="" textlink="">
      <xdr:nvSpPr>
        <xdr:cNvPr id="1297" name="AutoShape 2"/>
        <xdr:cNvSpPr>
          <a:spLocks noChangeAspect="1" noChangeArrowheads="1"/>
        </xdr:cNvSpPr>
      </xdr:nvSpPr>
      <xdr:spPr bwMode="auto">
        <a:xfrm>
          <a:off x="883920" y="508730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186516</xdr:rowOff>
    </xdr:to>
    <xdr:sp macro="" textlink="">
      <xdr:nvSpPr>
        <xdr:cNvPr id="1298" name="AutoShape 2"/>
        <xdr:cNvSpPr>
          <a:spLocks noChangeAspect="1" noChangeArrowheads="1"/>
        </xdr:cNvSpPr>
      </xdr:nvSpPr>
      <xdr:spPr bwMode="auto">
        <a:xfrm>
          <a:off x="883920" y="508730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1299" name="AutoShape 2"/>
        <xdr:cNvSpPr>
          <a:spLocks noChangeAspect="1" noChangeArrowheads="1"/>
        </xdr:cNvSpPr>
      </xdr:nvSpPr>
      <xdr:spPr bwMode="auto">
        <a:xfrm>
          <a:off x="883920" y="508730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1300" name="AutoShape 2"/>
        <xdr:cNvSpPr>
          <a:spLocks noChangeAspect="1" noChangeArrowheads="1"/>
        </xdr:cNvSpPr>
      </xdr:nvSpPr>
      <xdr:spPr bwMode="auto">
        <a:xfrm>
          <a:off x="883920" y="508730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1301" name="AutoShape 2"/>
        <xdr:cNvSpPr>
          <a:spLocks noChangeAspect="1" noChangeArrowheads="1"/>
        </xdr:cNvSpPr>
      </xdr:nvSpPr>
      <xdr:spPr bwMode="auto">
        <a:xfrm>
          <a:off x="883920" y="508730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1302" name="AutoShape 2"/>
        <xdr:cNvSpPr>
          <a:spLocks noChangeAspect="1" noChangeArrowheads="1"/>
        </xdr:cNvSpPr>
      </xdr:nvSpPr>
      <xdr:spPr bwMode="auto">
        <a:xfrm>
          <a:off x="883920" y="508730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1303" name="AutoShape 2"/>
        <xdr:cNvSpPr>
          <a:spLocks noChangeAspect="1" noChangeArrowheads="1"/>
        </xdr:cNvSpPr>
      </xdr:nvSpPr>
      <xdr:spPr bwMode="auto">
        <a:xfrm>
          <a:off x="883920" y="508730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1304" name="AutoShape 2"/>
        <xdr:cNvSpPr>
          <a:spLocks noChangeAspect="1" noChangeArrowheads="1"/>
        </xdr:cNvSpPr>
      </xdr:nvSpPr>
      <xdr:spPr bwMode="auto">
        <a:xfrm>
          <a:off x="883920" y="508730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186516</xdr:rowOff>
    </xdr:to>
    <xdr:sp macro="" textlink="">
      <xdr:nvSpPr>
        <xdr:cNvPr id="1305" name="AutoShape 2"/>
        <xdr:cNvSpPr>
          <a:spLocks noChangeAspect="1" noChangeArrowheads="1"/>
        </xdr:cNvSpPr>
      </xdr:nvSpPr>
      <xdr:spPr bwMode="auto">
        <a:xfrm>
          <a:off x="883920" y="508730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186516</xdr:rowOff>
    </xdr:to>
    <xdr:sp macro="" textlink="">
      <xdr:nvSpPr>
        <xdr:cNvPr id="1306" name="AutoShape 2"/>
        <xdr:cNvSpPr>
          <a:spLocks noChangeAspect="1" noChangeArrowheads="1"/>
        </xdr:cNvSpPr>
      </xdr:nvSpPr>
      <xdr:spPr bwMode="auto">
        <a:xfrm>
          <a:off x="883920" y="5087302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1307" name="AutoShape 2"/>
        <xdr:cNvSpPr>
          <a:spLocks noChangeAspect="1" noChangeArrowheads="1"/>
        </xdr:cNvSpPr>
      </xdr:nvSpPr>
      <xdr:spPr bwMode="auto">
        <a:xfrm>
          <a:off x="883920" y="508730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1308" name="AutoShape 2"/>
        <xdr:cNvSpPr>
          <a:spLocks noChangeAspect="1" noChangeArrowheads="1"/>
        </xdr:cNvSpPr>
      </xdr:nvSpPr>
      <xdr:spPr bwMode="auto">
        <a:xfrm>
          <a:off x="883920" y="508730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429</xdr:row>
      <xdr:rowOff>194136</xdr:rowOff>
    </xdr:to>
    <xdr:sp macro="" textlink="">
      <xdr:nvSpPr>
        <xdr:cNvPr id="1309" name="AutoShape 2"/>
        <xdr:cNvSpPr>
          <a:spLocks noChangeAspect="1" noChangeArrowheads="1"/>
        </xdr:cNvSpPr>
      </xdr:nvSpPr>
      <xdr:spPr bwMode="auto">
        <a:xfrm>
          <a:off x="883920" y="5087302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190326</xdr:rowOff>
    </xdr:to>
    <xdr:sp macro="" textlink="">
      <xdr:nvSpPr>
        <xdr:cNvPr id="1310" name="AutoShape 2"/>
        <xdr:cNvSpPr>
          <a:spLocks noChangeAspect="1" noChangeArrowheads="1"/>
        </xdr:cNvSpPr>
      </xdr:nvSpPr>
      <xdr:spPr bwMode="auto">
        <a:xfrm>
          <a:off x="883920" y="5087302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1311" name="AutoShape 2"/>
        <xdr:cNvSpPr>
          <a:spLocks noChangeAspect="1" noChangeArrowheads="1"/>
        </xdr:cNvSpPr>
      </xdr:nvSpPr>
      <xdr:spPr bwMode="auto">
        <a:xfrm>
          <a:off x="883920" y="508730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12" name="AutoShape 2"/>
        <xdr:cNvSpPr>
          <a:spLocks noChangeAspect="1" noChangeArrowheads="1"/>
        </xdr:cNvSpPr>
      </xdr:nvSpPr>
      <xdr:spPr bwMode="auto">
        <a:xfrm>
          <a:off x="883920" y="508730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13" name="AutoShape 2"/>
        <xdr:cNvSpPr>
          <a:spLocks noChangeAspect="1" noChangeArrowheads="1"/>
        </xdr:cNvSpPr>
      </xdr:nvSpPr>
      <xdr:spPr bwMode="auto">
        <a:xfrm>
          <a:off x="883920" y="508730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14" name="AutoShape 2"/>
        <xdr:cNvSpPr>
          <a:spLocks noChangeAspect="1" noChangeArrowheads="1"/>
        </xdr:cNvSpPr>
      </xdr:nvSpPr>
      <xdr:spPr bwMode="auto">
        <a:xfrm>
          <a:off x="883920" y="508730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1315" name="AutoShape 2"/>
        <xdr:cNvSpPr>
          <a:spLocks noChangeAspect="1" noChangeArrowheads="1"/>
        </xdr:cNvSpPr>
      </xdr:nvSpPr>
      <xdr:spPr bwMode="auto">
        <a:xfrm>
          <a:off x="883920" y="508730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16" name="AutoShape 2"/>
        <xdr:cNvSpPr>
          <a:spLocks noChangeAspect="1" noChangeArrowheads="1"/>
        </xdr:cNvSpPr>
      </xdr:nvSpPr>
      <xdr:spPr bwMode="auto">
        <a:xfrm>
          <a:off x="883920" y="508730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17" name="AutoShape 2"/>
        <xdr:cNvSpPr>
          <a:spLocks noChangeAspect="1" noChangeArrowheads="1"/>
        </xdr:cNvSpPr>
      </xdr:nvSpPr>
      <xdr:spPr bwMode="auto">
        <a:xfrm>
          <a:off x="883920" y="508730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1318" name="AutoShape 2"/>
        <xdr:cNvSpPr>
          <a:spLocks noChangeAspect="1" noChangeArrowheads="1"/>
        </xdr:cNvSpPr>
      </xdr:nvSpPr>
      <xdr:spPr bwMode="auto">
        <a:xfrm>
          <a:off x="883920" y="508730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1319" name="AutoShape 2"/>
        <xdr:cNvSpPr>
          <a:spLocks noChangeAspect="1" noChangeArrowheads="1"/>
        </xdr:cNvSpPr>
      </xdr:nvSpPr>
      <xdr:spPr bwMode="auto">
        <a:xfrm>
          <a:off x="883920" y="508730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20" name="AutoShape 2"/>
        <xdr:cNvSpPr>
          <a:spLocks noChangeAspect="1" noChangeArrowheads="1"/>
        </xdr:cNvSpPr>
      </xdr:nvSpPr>
      <xdr:spPr bwMode="auto">
        <a:xfrm>
          <a:off x="883920" y="508730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21" name="AutoShape 2"/>
        <xdr:cNvSpPr>
          <a:spLocks noChangeAspect="1" noChangeArrowheads="1"/>
        </xdr:cNvSpPr>
      </xdr:nvSpPr>
      <xdr:spPr bwMode="auto">
        <a:xfrm>
          <a:off x="883920" y="508730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22" name="AutoShape 2"/>
        <xdr:cNvSpPr>
          <a:spLocks noChangeAspect="1" noChangeArrowheads="1"/>
        </xdr:cNvSpPr>
      </xdr:nvSpPr>
      <xdr:spPr bwMode="auto">
        <a:xfrm>
          <a:off x="883920" y="5087302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1323" name="AutoShape 2"/>
        <xdr:cNvSpPr>
          <a:spLocks noChangeAspect="1" noChangeArrowheads="1"/>
        </xdr:cNvSpPr>
      </xdr:nvSpPr>
      <xdr:spPr bwMode="auto">
        <a:xfrm>
          <a:off x="883920" y="508730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24" name="AutoShape 2"/>
        <xdr:cNvSpPr>
          <a:spLocks noChangeAspect="1" noChangeArrowheads="1"/>
        </xdr:cNvSpPr>
      </xdr:nvSpPr>
      <xdr:spPr bwMode="auto">
        <a:xfrm>
          <a:off x="883920" y="508730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25" name="AutoShape 2"/>
        <xdr:cNvSpPr>
          <a:spLocks noChangeAspect="1" noChangeArrowheads="1"/>
        </xdr:cNvSpPr>
      </xdr:nvSpPr>
      <xdr:spPr bwMode="auto">
        <a:xfrm>
          <a:off x="883920" y="5087302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429</xdr:row>
      <xdr:rowOff>194136</xdr:rowOff>
    </xdr:to>
    <xdr:sp macro="" textlink="">
      <xdr:nvSpPr>
        <xdr:cNvPr id="1326" name="AutoShape 2"/>
        <xdr:cNvSpPr>
          <a:spLocks noChangeAspect="1" noChangeArrowheads="1"/>
        </xdr:cNvSpPr>
      </xdr:nvSpPr>
      <xdr:spPr bwMode="auto">
        <a:xfrm>
          <a:off x="883920" y="5087302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27"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28"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1329" name="AutoShape 2"/>
        <xdr:cNvSpPr>
          <a:spLocks noChangeAspect="1" noChangeArrowheads="1"/>
        </xdr:cNvSpPr>
      </xdr:nvSpPr>
      <xdr:spPr bwMode="auto">
        <a:xfrm>
          <a:off x="883920" y="508730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1330" name="AutoShape 2"/>
        <xdr:cNvSpPr>
          <a:spLocks noChangeAspect="1" noChangeArrowheads="1"/>
        </xdr:cNvSpPr>
      </xdr:nvSpPr>
      <xdr:spPr bwMode="auto">
        <a:xfrm>
          <a:off x="883920" y="508730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31"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32"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33"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34"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35"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36"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1337" name="AutoShape 2"/>
        <xdr:cNvSpPr>
          <a:spLocks noChangeAspect="1" noChangeArrowheads="1"/>
        </xdr:cNvSpPr>
      </xdr:nvSpPr>
      <xdr:spPr bwMode="auto">
        <a:xfrm>
          <a:off x="883920" y="508730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1338" name="AutoShape 2"/>
        <xdr:cNvSpPr>
          <a:spLocks noChangeAspect="1" noChangeArrowheads="1"/>
        </xdr:cNvSpPr>
      </xdr:nvSpPr>
      <xdr:spPr bwMode="auto">
        <a:xfrm>
          <a:off x="883920" y="508730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39"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40"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41"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42"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43"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44"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1345" name="AutoShape 2"/>
        <xdr:cNvSpPr>
          <a:spLocks noChangeAspect="1" noChangeArrowheads="1"/>
        </xdr:cNvSpPr>
      </xdr:nvSpPr>
      <xdr:spPr bwMode="auto">
        <a:xfrm>
          <a:off x="883920" y="508730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1346" name="AutoShape 2"/>
        <xdr:cNvSpPr>
          <a:spLocks noChangeAspect="1" noChangeArrowheads="1"/>
        </xdr:cNvSpPr>
      </xdr:nvSpPr>
      <xdr:spPr bwMode="auto">
        <a:xfrm>
          <a:off x="883920" y="508730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47"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48"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49"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50"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51"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52"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1353" name="AutoShape 2"/>
        <xdr:cNvSpPr>
          <a:spLocks noChangeAspect="1" noChangeArrowheads="1"/>
        </xdr:cNvSpPr>
      </xdr:nvSpPr>
      <xdr:spPr bwMode="auto">
        <a:xfrm>
          <a:off x="883920" y="508730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190326</xdr:rowOff>
    </xdr:to>
    <xdr:sp macro="" textlink="">
      <xdr:nvSpPr>
        <xdr:cNvPr id="1354" name="AutoShape 2"/>
        <xdr:cNvSpPr>
          <a:spLocks noChangeAspect="1" noChangeArrowheads="1"/>
        </xdr:cNvSpPr>
      </xdr:nvSpPr>
      <xdr:spPr bwMode="auto">
        <a:xfrm>
          <a:off x="883920" y="5087302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55"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56"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188421</xdr:rowOff>
    </xdr:to>
    <xdr:sp macro="" textlink="">
      <xdr:nvSpPr>
        <xdr:cNvPr id="1357" name="AutoShape 2"/>
        <xdr:cNvSpPr>
          <a:spLocks noChangeAspect="1" noChangeArrowheads="1"/>
        </xdr:cNvSpPr>
      </xdr:nvSpPr>
      <xdr:spPr bwMode="auto">
        <a:xfrm>
          <a:off x="883920" y="5087302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186516</xdr:rowOff>
    </xdr:to>
    <xdr:sp macro="" textlink="">
      <xdr:nvSpPr>
        <xdr:cNvPr id="1358" name="AutoShape 2"/>
        <xdr:cNvSpPr>
          <a:spLocks noChangeAspect="1" noChangeArrowheads="1"/>
        </xdr:cNvSpPr>
      </xdr:nvSpPr>
      <xdr:spPr bwMode="auto">
        <a:xfrm>
          <a:off x="883920" y="5087302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1359" name="AutoShape 1"/>
        <xdr:cNvSpPr>
          <a:spLocks noChangeAspect="1" noChangeArrowheads="1"/>
        </xdr:cNvSpPr>
      </xdr:nvSpPr>
      <xdr:spPr bwMode="auto">
        <a:xfrm>
          <a:off x="885825" y="489204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1360" name="AutoShape 2"/>
        <xdr:cNvSpPr>
          <a:spLocks noChangeAspect="1" noChangeArrowheads="1"/>
        </xdr:cNvSpPr>
      </xdr:nvSpPr>
      <xdr:spPr bwMode="auto">
        <a:xfrm>
          <a:off x="885825" y="489204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1361" name="AutoShape 3"/>
        <xdr:cNvSpPr>
          <a:spLocks noChangeAspect="1" noChangeArrowheads="1"/>
        </xdr:cNvSpPr>
      </xdr:nvSpPr>
      <xdr:spPr bwMode="auto">
        <a:xfrm>
          <a:off x="885825" y="489204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76200</xdr:rowOff>
    </xdr:to>
    <xdr:sp macro="" textlink="">
      <xdr:nvSpPr>
        <xdr:cNvPr id="1362" name="AutoShape 4"/>
        <xdr:cNvSpPr>
          <a:spLocks noChangeAspect="1" noChangeArrowheads="1"/>
        </xdr:cNvSpPr>
      </xdr:nvSpPr>
      <xdr:spPr bwMode="auto">
        <a:xfrm>
          <a:off x="885825" y="489204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63"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64"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65"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66"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67"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1368" name="AutoShape 2"/>
        <xdr:cNvSpPr>
          <a:spLocks noChangeAspect="1" noChangeArrowheads="1"/>
        </xdr:cNvSpPr>
      </xdr:nvSpPr>
      <xdr:spPr bwMode="auto">
        <a:xfrm>
          <a:off x="883920" y="489204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1369" name="AutoShape 2"/>
        <xdr:cNvSpPr>
          <a:spLocks noChangeAspect="1" noChangeArrowheads="1"/>
        </xdr:cNvSpPr>
      </xdr:nvSpPr>
      <xdr:spPr bwMode="auto">
        <a:xfrm>
          <a:off x="883920" y="489204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70"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71"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72"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1373" name="AutoShape 1"/>
        <xdr:cNvSpPr>
          <a:spLocks noChangeAspect="1" noChangeArrowheads="1"/>
        </xdr:cNvSpPr>
      </xdr:nvSpPr>
      <xdr:spPr bwMode="auto">
        <a:xfrm>
          <a:off x="885825" y="489204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1374" name="AutoShape 2"/>
        <xdr:cNvSpPr>
          <a:spLocks noChangeAspect="1" noChangeArrowheads="1"/>
        </xdr:cNvSpPr>
      </xdr:nvSpPr>
      <xdr:spPr bwMode="auto">
        <a:xfrm>
          <a:off x="885825" y="489204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83820</xdr:rowOff>
    </xdr:to>
    <xdr:sp macro="" textlink="">
      <xdr:nvSpPr>
        <xdr:cNvPr id="1375" name="AutoShape 3"/>
        <xdr:cNvSpPr>
          <a:spLocks noChangeAspect="1" noChangeArrowheads="1"/>
        </xdr:cNvSpPr>
      </xdr:nvSpPr>
      <xdr:spPr bwMode="auto">
        <a:xfrm>
          <a:off x="885825" y="489204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428</xdr:row>
      <xdr:rowOff>0</xdr:rowOff>
    </xdr:from>
    <xdr:to>
      <xdr:col>2</xdr:col>
      <xdr:colOff>502920</xdr:colOff>
      <xdr:row>428</xdr:row>
      <xdr:rowOff>76200</xdr:rowOff>
    </xdr:to>
    <xdr:sp macro="" textlink="">
      <xdr:nvSpPr>
        <xdr:cNvPr id="1376" name="AutoShape 4"/>
        <xdr:cNvSpPr>
          <a:spLocks noChangeAspect="1" noChangeArrowheads="1"/>
        </xdr:cNvSpPr>
      </xdr:nvSpPr>
      <xdr:spPr bwMode="auto">
        <a:xfrm>
          <a:off x="885825" y="489204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77"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78"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79"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80"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81"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1382" name="AutoShape 2"/>
        <xdr:cNvSpPr>
          <a:spLocks noChangeAspect="1" noChangeArrowheads="1"/>
        </xdr:cNvSpPr>
      </xdr:nvSpPr>
      <xdr:spPr bwMode="auto">
        <a:xfrm>
          <a:off x="883920" y="489204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160020</xdr:rowOff>
    </xdr:to>
    <xdr:sp macro="" textlink="">
      <xdr:nvSpPr>
        <xdr:cNvPr id="1383" name="AutoShape 2"/>
        <xdr:cNvSpPr>
          <a:spLocks noChangeAspect="1" noChangeArrowheads="1"/>
        </xdr:cNvSpPr>
      </xdr:nvSpPr>
      <xdr:spPr bwMode="auto">
        <a:xfrm>
          <a:off x="883920" y="48920400"/>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84"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85"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449580</xdr:colOff>
      <xdr:row>428</xdr:row>
      <xdr:rowOff>167466</xdr:rowOff>
    </xdr:to>
    <xdr:sp macro="" textlink="">
      <xdr:nvSpPr>
        <xdr:cNvPr id="1386" name="AutoShape 2"/>
        <xdr:cNvSpPr>
          <a:spLocks noChangeAspect="1" noChangeArrowheads="1"/>
        </xdr:cNvSpPr>
      </xdr:nvSpPr>
      <xdr:spPr bwMode="auto">
        <a:xfrm>
          <a:off x="883920" y="48920400"/>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87"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88"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89"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0"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1"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2"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3"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4"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5"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6"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7"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8"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399"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0"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1"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2"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3"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4"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5"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6"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7"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8"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09"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0"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1"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2"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3"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4"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5"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6"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7"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8"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19"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0"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1"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2"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3"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4"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5"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6"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7"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8"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29"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30"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31"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32"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33"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428</xdr:row>
      <xdr:rowOff>0</xdr:rowOff>
    </xdr:from>
    <xdr:to>
      <xdr:col>2</xdr:col>
      <xdr:colOff>388620</xdr:colOff>
      <xdr:row>428</xdr:row>
      <xdr:rowOff>167466</xdr:rowOff>
    </xdr:to>
    <xdr:sp macro="" textlink="">
      <xdr:nvSpPr>
        <xdr:cNvPr id="1434" name="AutoShape 2"/>
        <xdr:cNvSpPr>
          <a:spLocks noChangeAspect="1" noChangeArrowheads="1"/>
        </xdr:cNvSpPr>
      </xdr:nvSpPr>
      <xdr:spPr bwMode="auto">
        <a:xfrm>
          <a:off x="883920" y="48920400"/>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oneCellAnchor>
    <xdr:from>
      <xdr:col>2</xdr:col>
      <xdr:colOff>0</xdr:colOff>
      <xdr:row>428</xdr:row>
      <xdr:rowOff>0</xdr:rowOff>
    </xdr:from>
    <xdr:ext cx="502920" cy="83820"/>
    <xdr:sp macro="" textlink="">
      <xdr:nvSpPr>
        <xdr:cNvPr id="1435" name="AutoShape 1"/>
        <xdr:cNvSpPr>
          <a:spLocks noChangeAspect="1" noChangeArrowheads="1"/>
        </xdr:cNvSpPr>
      </xdr:nvSpPr>
      <xdr:spPr bwMode="auto">
        <a:xfrm>
          <a:off x="885825" y="4875847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436" name="AutoShape 2"/>
        <xdr:cNvSpPr>
          <a:spLocks noChangeAspect="1" noChangeArrowheads="1"/>
        </xdr:cNvSpPr>
      </xdr:nvSpPr>
      <xdr:spPr bwMode="auto">
        <a:xfrm>
          <a:off x="885825" y="4875847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437" name="AutoShape 3"/>
        <xdr:cNvSpPr>
          <a:spLocks noChangeAspect="1" noChangeArrowheads="1"/>
        </xdr:cNvSpPr>
      </xdr:nvSpPr>
      <xdr:spPr bwMode="auto">
        <a:xfrm>
          <a:off x="885825" y="4875847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76200"/>
    <xdr:sp macro="" textlink="">
      <xdr:nvSpPr>
        <xdr:cNvPr id="1438" name="AutoShape 4"/>
        <xdr:cNvSpPr>
          <a:spLocks noChangeAspect="1" noChangeArrowheads="1"/>
        </xdr:cNvSpPr>
      </xdr:nvSpPr>
      <xdr:spPr bwMode="auto">
        <a:xfrm>
          <a:off x="885825" y="4875847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39"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40"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41"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42"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43"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1444" name="AutoShape 2"/>
        <xdr:cNvSpPr>
          <a:spLocks noChangeAspect="1" noChangeArrowheads="1"/>
        </xdr:cNvSpPr>
      </xdr:nvSpPr>
      <xdr:spPr bwMode="auto">
        <a:xfrm>
          <a:off x="883920" y="4875847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1445" name="AutoShape 2"/>
        <xdr:cNvSpPr>
          <a:spLocks noChangeAspect="1" noChangeArrowheads="1"/>
        </xdr:cNvSpPr>
      </xdr:nvSpPr>
      <xdr:spPr bwMode="auto">
        <a:xfrm>
          <a:off x="883920" y="4875847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46"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47"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48"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449" name="AutoShape 1"/>
        <xdr:cNvSpPr>
          <a:spLocks noChangeAspect="1" noChangeArrowheads="1"/>
        </xdr:cNvSpPr>
      </xdr:nvSpPr>
      <xdr:spPr bwMode="auto">
        <a:xfrm>
          <a:off x="885825" y="4875847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450" name="AutoShape 2"/>
        <xdr:cNvSpPr>
          <a:spLocks noChangeAspect="1" noChangeArrowheads="1"/>
        </xdr:cNvSpPr>
      </xdr:nvSpPr>
      <xdr:spPr bwMode="auto">
        <a:xfrm>
          <a:off x="885825" y="4875847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83820"/>
    <xdr:sp macro="" textlink="">
      <xdr:nvSpPr>
        <xdr:cNvPr id="1451" name="AutoShape 3"/>
        <xdr:cNvSpPr>
          <a:spLocks noChangeAspect="1" noChangeArrowheads="1"/>
        </xdr:cNvSpPr>
      </xdr:nvSpPr>
      <xdr:spPr bwMode="auto">
        <a:xfrm>
          <a:off x="885825" y="4875847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428</xdr:row>
      <xdr:rowOff>0</xdr:rowOff>
    </xdr:from>
    <xdr:ext cx="502920" cy="76200"/>
    <xdr:sp macro="" textlink="">
      <xdr:nvSpPr>
        <xdr:cNvPr id="1452" name="AutoShape 4"/>
        <xdr:cNvSpPr>
          <a:spLocks noChangeAspect="1" noChangeArrowheads="1"/>
        </xdr:cNvSpPr>
      </xdr:nvSpPr>
      <xdr:spPr bwMode="auto">
        <a:xfrm>
          <a:off x="885825" y="4875847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53"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54"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55"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56"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57"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1458" name="AutoShape 2"/>
        <xdr:cNvSpPr>
          <a:spLocks noChangeAspect="1" noChangeArrowheads="1"/>
        </xdr:cNvSpPr>
      </xdr:nvSpPr>
      <xdr:spPr bwMode="auto">
        <a:xfrm>
          <a:off x="883920" y="4875847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60020"/>
    <xdr:sp macro="" textlink="">
      <xdr:nvSpPr>
        <xdr:cNvPr id="1459" name="AutoShape 2"/>
        <xdr:cNvSpPr>
          <a:spLocks noChangeAspect="1" noChangeArrowheads="1"/>
        </xdr:cNvSpPr>
      </xdr:nvSpPr>
      <xdr:spPr bwMode="auto">
        <a:xfrm>
          <a:off x="883920" y="48758475"/>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60"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61"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449580" cy="173181"/>
    <xdr:sp macro="" textlink="">
      <xdr:nvSpPr>
        <xdr:cNvPr id="1462" name="AutoShape 2"/>
        <xdr:cNvSpPr>
          <a:spLocks noChangeAspect="1" noChangeArrowheads="1"/>
        </xdr:cNvSpPr>
      </xdr:nvSpPr>
      <xdr:spPr bwMode="auto">
        <a:xfrm>
          <a:off x="883920" y="48758475"/>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63"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64"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65"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66"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67"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68"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69"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0"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1"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2"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3"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4"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5"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6"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7"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8"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79"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0"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1"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2"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3"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4"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5"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6"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7"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8"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89"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0"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1"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2"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3"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4"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5"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6"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7"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8"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499"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0"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1"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2"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3"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4"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5"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6"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7"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8"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09"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428</xdr:row>
      <xdr:rowOff>0</xdr:rowOff>
    </xdr:from>
    <xdr:ext cx="388620" cy="173181"/>
    <xdr:sp macro="" textlink="">
      <xdr:nvSpPr>
        <xdr:cNvPr id="1510" name="AutoShape 2"/>
        <xdr:cNvSpPr>
          <a:spLocks noChangeAspect="1" noChangeArrowheads="1"/>
        </xdr:cNvSpPr>
      </xdr:nvSpPr>
      <xdr:spPr bwMode="auto">
        <a:xfrm>
          <a:off x="883920" y="48758475"/>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twoCellAnchor editAs="oneCell">
    <xdr:from>
      <xdr:col>1</xdr:col>
      <xdr:colOff>502920</xdr:colOff>
      <xdr:row>429</xdr:row>
      <xdr:rowOff>0</xdr:rowOff>
    </xdr:from>
    <xdr:to>
      <xdr:col>2</xdr:col>
      <xdr:colOff>449580</xdr:colOff>
      <xdr:row>430</xdr:row>
      <xdr:rowOff>106189</xdr:rowOff>
    </xdr:to>
    <xdr:sp macro="" textlink="">
      <xdr:nvSpPr>
        <xdr:cNvPr id="1511" name="AutoShape 2"/>
        <xdr:cNvSpPr>
          <a:spLocks noChangeAspect="1" noChangeArrowheads="1"/>
        </xdr:cNvSpPr>
      </xdr:nvSpPr>
      <xdr:spPr bwMode="auto">
        <a:xfrm>
          <a:off x="883920" y="4875847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1512" name="AutoShape 2"/>
        <xdr:cNvSpPr>
          <a:spLocks noChangeAspect="1" noChangeArrowheads="1"/>
        </xdr:cNvSpPr>
      </xdr:nvSpPr>
      <xdr:spPr bwMode="auto">
        <a:xfrm>
          <a:off x="883920" y="4875847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83329</xdr:rowOff>
    </xdr:to>
    <xdr:sp macro="" textlink="">
      <xdr:nvSpPr>
        <xdr:cNvPr id="1513" name="AutoShape 2"/>
        <xdr:cNvSpPr>
          <a:spLocks noChangeAspect="1" noChangeArrowheads="1"/>
        </xdr:cNvSpPr>
      </xdr:nvSpPr>
      <xdr:spPr bwMode="auto">
        <a:xfrm>
          <a:off x="883920" y="4875847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83329</xdr:rowOff>
    </xdr:to>
    <xdr:sp macro="" textlink="">
      <xdr:nvSpPr>
        <xdr:cNvPr id="1514" name="AutoShape 2"/>
        <xdr:cNvSpPr>
          <a:spLocks noChangeAspect="1" noChangeArrowheads="1"/>
        </xdr:cNvSpPr>
      </xdr:nvSpPr>
      <xdr:spPr bwMode="auto">
        <a:xfrm>
          <a:off x="883920" y="4875847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1515" name="AutoShape 2"/>
        <xdr:cNvSpPr>
          <a:spLocks noChangeAspect="1" noChangeArrowheads="1"/>
        </xdr:cNvSpPr>
      </xdr:nvSpPr>
      <xdr:spPr bwMode="auto">
        <a:xfrm>
          <a:off x="883920" y="4875847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1516" name="AutoShape 2"/>
        <xdr:cNvSpPr>
          <a:spLocks noChangeAspect="1" noChangeArrowheads="1"/>
        </xdr:cNvSpPr>
      </xdr:nvSpPr>
      <xdr:spPr bwMode="auto">
        <a:xfrm>
          <a:off x="883920" y="4875847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1517" name="AutoShape 2"/>
        <xdr:cNvSpPr>
          <a:spLocks noChangeAspect="1" noChangeArrowheads="1"/>
        </xdr:cNvSpPr>
      </xdr:nvSpPr>
      <xdr:spPr bwMode="auto">
        <a:xfrm>
          <a:off x="883920" y="4875847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1518" name="AutoShape 2"/>
        <xdr:cNvSpPr>
          <a:spLocks noChangeAspect="1" noChangeArrowheads="1"/>
        </xdr:cNvSpPr>
      </xdr:nvSpPr>
      <xdr:spPr bwMode="auto">
        <a:xfrm>
          <a:off x="883920" y="4875847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1519" name="AutoShape 2"/>
        <xdr:cNvSpPr>
          <a:spLocks noChangeAspect="1" noChangeArrowheads="1"/>
        </xdr:cNvSpPr>
      </xdr:nvSpPr>
      <xdr:spPr bwMode="auto">
        <a:xfrm>
          <a:off x="883920" y="4875847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1520" name="AutoShape 2"/>
        <xdr:cNvSpPr>
          <a:spLocks noChangeAspect="1" noChangeArrowheads="1"/>
        </xdr:cNvSpPr>
      </xdr:nvSpPr>
      <xdr:spPr bwMode="auto">
        <a:xfrm>
          <a:off x="883920" y="4875847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83329</xdr:rowOff>
    </xdr:to>
    <xdr:sp macro="" textlink="">
      <xdr:nvSpPr>
        <xdr:cNvPr id="1521" name="AutoShape 2"/>
        <xdr:cNvSpPr>
          <a:spLocks noChangeAspect="1" noChangeArrowheads="1"/>
        </xdr:cNvSpPr>
      </xdr:nvSpPr>
      <xdr:spPr bwMode="auto">
        <a:xfrm>
          <a:off x="883920" y="4875847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83329</xdr:rowOff>
    </xdr:to>
    <xdr:sp macro="" textlink="">
      <xdr:nvSpPr>
        <xdr:cNvPr id="1522" name="AutoShape 2"/>
        <xdr:cNvSpPr>
          <a:spLocks noChangeAspect="1" noChangeArrowheads="1"/>
        </xdr:cNvSpPr>
      </xdr:nvSpPr>
      <xdr:spPr bwMode="auto">
        <a:xfrm>
          <a:off x="883920" y="48758475"/>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1523" name="AutoShape 2"/>
        <xdr:cNvSpPr>
          <a:spLocks noChangeAspect="1" noChangeArrowheads="1"/>
        </xdr:cNvSpPr>
      </xdr:nvSpPr>
      <xdr:spPr bwMode="auto">
        <a:xfrm>
          <a:off x="883920" y="4875847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1524" name="AutoShape 2"/>
        <xdr:cNvSpPr>
          <a:spLocks noChangeAspect="1" noChangeArrowheads="1"/>
        </xdr:cNvSpPr>
      </xdr:nvSpPr>
      <xdr:spPr bwMode="auto">
        <a:xfrm>
          <a:off x="883920" y="4875847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90949</xdr:rowOff>
    </xdr:to>
    <xdr:sp macro="" textlink="">
      <xdr:nvSpPr>
        <xdr:cNvPr id="1525" name="AutoShape 2"/>
        <xdr:cNvSpPr>
          <a:spLocks noChangeAspect="1" noChangeArrowheads="1"/>
        </xdr:cNvSpPr>
      </xdr:nvSpPr>
      <xdr:spPr bwMode="auto">
        <a:xfrm>
          <a:off x="883920" y="48758475"/>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449580</xdr:colOff>
      <xdr:row>430</xdr:row>
      <xdr:rowOff>106189</xdr:rowOff>
    </xdr:to>
    <xdr:sp macro="" textlink="">
      <xdr:nvSpPr>
        <xdr:cNvPr id="1526" name="AutoShape 2"/>
        <xdr:cNvSpPr>
          <a:spLocks noChangeAspect="1" noChangeArrowheads="1"/>
        </xdr:cNvSpPr>
      </xdr:nvSpPr>
      <xdr:spPr bwMode="auto">
        <a:xfrm>
          <a:off x="883920" y="48758475"/>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1527" name="AutoShape 2"/>
        <xdr:cNvSpPr>
          <a:spLocks noChangeAspect="1" noChangeArrowheads="1"/>
        </xdr:cNvSpPr>
      </xdr:nvSpPr>
      <xdr:spPr bwMode="auto">
        <a:xfrm>
          <a:off x="883920" y="4875847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1528" name="AutoShape 2"/>
        <xdr:cNvSpPr>
          <a:spLocks noChangeAspect="1" noChangeArrowheads="1"/>
        </xdr:cNvSpPr>
      </xdr:nvSpPr>
      <xdr:spPr bwMode="auto">
        <a:xfrm>
          <a:off x="883920" y="4875847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75709</xdr:rowOff>
    </xdr:to>
    <xdr:sp macro="" textlink="">
      <xdr:nvSpPr>
        <xdr:cNvPr id="1529" name="AutoShape 2"/>
        <xdr:cNvSpPr>
          <a:spLocks noChangeAspect="1" noChangeArrowheads="1"/>
        </xdr:cNvSpPr>
      </xdr:nvSpPr>
      <xdr:spPr bwMode="auto">
        <a:xfrm>
          <a:off x="883920" y="4875847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75709</xdr:rowOff>
    </xdr:to>
    <xdr:sp macro="" textlink="">
      <xdr:nvSpPr>
        <xdr:cNvPr id="1530" name="AutoShape 2"/>
        <xdr:cNvSpPr>
          <a:spLocks noChangeAspect="1" noChangeArrowheads="1"/>
        </xdr:cNvSpPr>
      </xdr:nvSpPr>
      <xdr:spPr bwMode="auto">
        <a:xfrm>
          <a:off x="883920" y="4875847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1531" name="AutoShape 2"/>
        <xdr:cNvSpPr>
          <a:spLocks noChangeAspect="1" noChangeArrowheads="1"/>
        </xdr:cNvSpPr>
      </xdr:nvSpPr>
      <xdr:spPr bwMode="auto">
        <a:xfrm>
          <a:off x="883920" y="4875847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1532" name="AutoShape 2"/>
        <xdr:cNvSpPr>
          <a:spLocks noChangeAspect="1" noChangeArrowheads="1"/>
        </xdr:cNvSpPr>
      </xdr:nvSpPr>
      <xdr:spPr bwMode="auto">
        <a:xfrm>
          <a:off x="883920" y="4875847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1533" name="AutoShape 2"/>
        <xdr:cNvSpPr>
          <a:spLocks noChangeAspect="1" noChangeArrowheads="1"/>
        </xdr:cNvSpPr>
      </xdr:nvSpPr>
      <xdr:spPr bwMode="auto">
        <a:xfrm>
          <a:off x="883920" y="4875847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1534" name="AutoShape 2"/>
        <xdr:cNvSpPr>
          <a:spLocks noChangeAspect="1" noChangeArrowheads="1"/>
        </xdr:cNvSpPr>
      </xdr:nvSpPr>
      <xdr:spPr bwMode="auto">
        <a:xfrm>
          <a:off x="883920" y="4875847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1535" name="AutoShape 2"/>
        <xdr:cNvSpPr>
          <a:spLocks noChangeAspect="1" noChangeArrowheads="1"/>
        </xdr:cNvSpPr>
      </xdr:nvSpPr>
      <xdr:spPr bwMode="auto">
        <a:xfrm>
          <a:off x="883920" y="4875847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1536" name="AutoShape 2"/>
        <xdr:cNvSpPr>
          <a:spLocks noChangeAspect="1" noChangeArrowheads="1"/>
        </xdr:cNvSpPr>
      </xdr:nvSpPr>
      <xdr:spPr bwMode="auto">
        <a:xfrm>
          <a:off x="883920" y="4875847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75709</xdr:rowOff>
    </xdr:to>
    <xdr:sp macro="" textlink="">
      <xdr:nvSpPr>
        <xdr:cNvPr id="1537" name="AutoShape 2"/>
        <xdr:cNvSpPr>
          <a:spLocks noChangeAspect="1" noChangeArrowheads="1"/>
        </xdr:cNvSpPr>
      </xdr:nvSpPr>
      <xdr:spPr bwMode="auto">
        <a:xfrm>
          <a:off x="883920" y="4875847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75709</xdr:rowOff>
    </xdr:to>
    <xdr:sp macro="" textlink="">
      <xdr:nvSpPr>
        <xdr:cNvPr id="1538" name="AutoShape 2"/>
        <xdr:cNvSpPr>
          <a:spLocks noChangeAspect="1" noChangeArrowheads="1"/>
        </xdr:cNvSpPr>
      </xdr:nvSpPr>
      <xdr:spPr bwMode="auto">
        <a:xfrm>
          <a:off x="883920" y="48758475"/>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1539" name="AutoShape 2"/>
        <xdr:cNvSpPr>
          <a:spLocks noChangeAspect="1" noChangeArrowheads="1"/>
        </xdr:cNvSpPr>
      </xdr:nvSpPr>
      <xdr:spPr bwMode="auto">
        <a:xfrm>
          <a:off x="883920" y="4875847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1540" name="AutoShape 2"/>
        <xdr:cNvSpPr>
          <a:spLocks noChangeAspect="1" noChangeArrowheads="1"/>
        </xdr:cNvSpPr>
      </xdr:nvSpPr>
      <xdr:spPr bwMode="auto">
        <a:xfrm>
          <a:off x="883920" y="4875847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83329</xdr:rowOff>
    </xdr:to>
    <xdr:sp macro="" textlink="">
      <xdr:nvSpPr>
        <xdr:cNvPr id="1541" name="AutoShape 2"/>
        <xdr:cNvSpPr>
          <a:spLocks noChangeAspect="1" noChangeArrowheads="1"/>
        </xdr:cNvSpPr>
      </xdr:nvSpPr>
      <xdr:spPr bwMode="auto">
        <a:xfrm>
          <a:off x="883920" y="48758475"/>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90949</xdr:rowOff>
    </xdr:to>
    <xdr:sp macro="" textlink="">
      <xdr:nvSpPr>
        <xdr:cNvPr id="1542" name="AutoShape 2"/>
        <xdr:cNvSpPr>
          <a:spLocks noChangeAspect="1" noChangeArrowheads="1"/>
        </xdr:cNvSpPr>
      </xdr:nvSpPr>
      <xdr:spPr bwMode="auto">
        <a:xfrm>
          <a:off x="883920" y="48758475"/>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43"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44"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1545" name="AutoShape 2"/>
        <xdr:cNvSpPr>
          <a:spLocks noChangeAspect="1" noChangeArrowheads="1"/>
        </xdr:cNvSpPr>
      </xdr:nvSpPr>
      <xdr:spPr bwMode="auto">
        <a:xfrm>
          <a:off x="883920" y="4875847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1546" name="AutoShape 2"/>
        <xdr:cNvSpPr>
          <a:spLocks noChangeAspect="1" noChangeArrowheads="1"/>
        </xdr:cNvSpPr>
      </xdr:nvSpPr>
      <xdr:spPr bwMode="auto">
        <a:xfrm>
          <a:off x="883920" y="4875847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47"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48"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49"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50"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51"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52"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1553" name="AutoShape 2"/>
        <xdr:cNvSpPr>
          <a:spLocks noChangeAspect="1" noChangeArrowheads="1"/>
        </xdr:cNvSpPr>
      </xdr:nvSpPr>
      <xdr:spPr bwMode="auto">
        <a:xfrm>
          <a:off x="883920" y="4875847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1554" name="AutoShape 2"/>
        <xdr:cNvSpPr>
          <a:spLocks noChangeAspect="1" noChangeArrowheads="1"/>
        </xdr:cNvSpPr>
      </xdr:nvSpPr>
      <xdr:spPr bwMode="auto">
        <a:xfrm>
          <a:off x="883920" y="4875847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55"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56"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57"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58"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59"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60"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1561" name="AutoShape 2"/>
        <xdr:cNvSpPr>
          <a:spLocks noChangeAspect="1" noChangeArrowheads="1"/>
        </xdr:cNvSpPr>
      </xdr:nvSpPr>
      <xdr:spPr bwMode="auto">
        <a:xfrm>
          <a:off x="883920" y="4875847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1562" name="AutoShape 2"/>
        <xdr:cNvSpPr>
          <a:spLocks noChangeAspect="1" noChangeArrowheads="1"/>
        </xdr:cNvSpPr>
      </xdr:nvSpPr>
      <xdr:spPr bwMode="auto">
        <a:xfrm>
          <a:off x="883920" y="4875847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63"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64"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65"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66"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67"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68"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1569" name="AutoShape 2"/>
        <xdr:cNvSpPr>
          <a:spLocks noChangeAspect="1" noChangeArrowheads="1"/>
        </xdr:cNvSpPr>
      </xdr:nvSpPr>
      <xdr:spPr bwMode="auto">
        <a:xfrm>
          <a:off x="883920" y="4875847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106189</xdr:rowOff>
    </xdr:to>
    <xdr:sp macro="" textlink="">
      <xdr:nvSpPr>
        <xdr:cNvPr id="1570" name="AutoShape 2"/>
        <xdr:cNvSpPr>
          <a:spLocks noChangeAspect="1" noChangeArrowheads="1"/>
        </xdr:cNvSpPr>
      </xdr:nvSpPr>
      <xdr:spPr bwMode="auto">
        <a:xfrm>
          <a:off x="883920" y="48758475"/>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71"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72"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113809</xdr:rowOff>
    </xdr:to>
    <xdr:sp macro="" textlink="">
      <xdr:nvSpPr>
        <xdr:cNvPr id="1573" name="AutoShape 2"/>
        <xdr:cNvSpPr>
          <a:spLocks noChangeAspect="1" noChangeArrowheads="1"/>
        </xdr:cNvSpPr>
      </xdr:nvSpPr>
      <xdr:spPr bwMode="auto">
        <a:xfrm>
          <a:off x="883920" y="48758475"/>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429</xdr:row>
      <xdr:rowOff>0</xdr:rowOff>
    </xdr:from>
    <xdr:to>
      <xdr:col>2</xdr:col>
      <xdr:colOff>388620</xdr:colOff>
      <xdr:row>430</xdr:row>
      <xdr:rowOff>121429</xdr:rowOff>
    </xdr:to>
    <xdr:sp macro="" textlink="">
      <xdr:nvSpPr>
        <xdr:cNvPr id="1574" name="AutoShape 2"/>
        <xdr:cNvSpPr>
          <a:spLocks noChangeAspect="1" noChangeArrowheads="1"/>
        </xdr:cNvSpPr>
      </xdr:nvSpPr>
      <xdr:spPr bwMode="auto">
        <a:xfrm>
          <a:off x="883920" y="48758475"/>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427</xdr:row>
      <xdr:rowOff>0</xdr:rowOff>
    </xdr:from>
    <xdr:to>
      <xdr:col>2</xdr:col>
      <xdr:colOff>502920</xdr:colOff>
      <xdr:row>427</xdr:row>
      <xdr:rowOff>83820</xdr:rowOff>
    </xdr:to>
    <xdr:sp macro="" textlink="">
      <xdr:nvSpPr>
        <xdr:cNvPr id="1575" name="AutoShape 1"/>
        <xdr:cNvSpPr>
          <a:spLocks noChangeAspect="1" noChangeArrowheads="1"/>
        </xdr:cNvSpPr>
      </xdr:nvSpPr>
      <xdr:spPr bwMode="auto">
        <a:xfrm>
          <a:off x="885825" y="512921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427</xdr:row>
      <xdr:rowOff>0</xdr:rowOff>
    </xdr:from>
    <xdr:to>
      <xdr:col>2</xdr:col>
      <xdr:colOff>502920</xdr:colOff>
      <xdr:row>427</xdr:row>
      <xdr:rowOff>83820</xdr:rowOff>
    </xdr:to>
    <xdr:sp macro="" textlink="">
      <xdr:nvSpPr>
        <xdr:cNvPr id="1576" name="AutoShape 2"/>
        <xdr:cNvSpPr>
          <a:spLocks noChangeAspect="1" noChangeArrowheads="1"/>
        </xdr:cNvSpPr>
      </xdr:nvSpPr>
      <xdr:spPr bwMode="auto">
        <a:xfrm>
          <a:off x="885825" y="512921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427</xdr:row>
      <xdr:rowOff>0</xdr:rowOff>
    </xdr:from>
    <xdr:to>
      <xdr:col>2</xdr:col>
      <xdr:colOff>502920</xdr:colOff>
      <xdr:row>427</xdr:row>
      <xdr:rowOff>83820</xdr:rowOff>
    </xdr:to>
    <xdr:sp macro="" textlink="">
      <xdr:nvSpPr>
        <xdr:cNvPr id="1577" name="AutoShape 3"/>
        <xdr:cNvSpPr>
          <a:spLocks noChangeAspect="1" noChangeArrowheads="1"/>
        </xdr:cNvSpPr>
      </xdr:nvSpPr>
      <xdr:spPr bwMode="auto">
        <a:xfrm>
          <a:off x="885825" y="512921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427</xdr:row>
      <xdr:rowOff>0</xdr:rowOff>
    </xdr:from>
    <xdr:to>
      <xdr:col>2</xdr:col>
      <xdr:colOff>502920</xdr:colOff>
      <xdr:row>427</xdr:row>
      <xdr:rowOff>76200</xdr:rowOff>
    </xdr:to>
    <xdr:sp macro="" textlink="">
      <xdr:nvSpPr>
        <xdr:cNvPr id="1578" name="AutoShape 4"/>
        <xdr:cNvSpPr>
          <a:spLocks noChangeAspect="1" noChangeArrowheads="1"/>
        </xdr:cNvSpPr>
      </xdr:nvSpPr>
      <xdr:spPr bwMode="auto">
        <a:xfrm>
          <a:off x="885825" y="5129212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79"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80"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81"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82"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83"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160020</xdr:rowOff>
    </xdr:to>
    <xdr:sp macro="" textlink="">
      <xdr:nvSpPr>
        <xdr:cNvPr id="1584" name="AutoShape 2"/>
        <xdr:cNvSpPr>
          <a:spLocks noChangeAspect="1" noChangeArrowheads="1"/>
        </xdr:cNvSpPr>
      </xdr:nvSpPr>
      <xdr:spPr bwMode="auto">
        <a:xfrm>
          <a:off x="883920" y="51292125"/>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160020</xdr:rowOff>
    </xdr:to>
    <xdr:sp macro="" textlink="">
      <xdr:nvSpPr>
        <xdr:cNvPr id="1585" name="AutoShape 2"/>
        <xdr:cNvSpPr>
          <a:spLocks noChangeAspect="1" noChangeArrowheads="1"/>
        </xdr:cNvSpPr>
      </xdr:nvSpPr>
      <xdr:spPr bwMode="auto">
        <a:xfrm>
          <a:off x="883920" y="51292125"/>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86"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87"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88"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427</xdr:row>
      <xdr:rowOff>0</xdr:rowOff>
    </xdr:from>
    <xdr:to>
      <xdr:col>2</xdr:col>
      <xdr:colOff>502920</xdr:colOff>
      <xdr:row>427</xdr:row>
      <xdr:rowOff>83820</xdr:rowOff>
    </xdr:to>
    <xdr:sp macro="" textlink="">
      <xdr:nvSpPr>
        <xdr:cNvPr id="1589" name="AutoShape 1"/>
        <xdr:cNvSpPr>
          <a:spLocks noChangeAspect="1" noChangeArrowheads="1"/>
        </xdr:cNvSpPr>
      </xdr:nvSpPr>
      <xdr:spPr bwMode="auto">
        <a:xfrm>
          <a:off x="885825" y="512921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427</xdr:row>
      <xdr:rowOff>0</xdr:rowOff>
    </xdr:from>
    <xdr:to>
      <xdr:col>2</xdr:col>
      <xdr:colOff>502920</xdr:colOff>
      <xdr:row>427</xdr:row>
      <xdr:rowOff>83820</xdr:rowOff>
    </xdr:to>
    <xdr:sp macro="" textlink="">
      <xdr:nvSpPr>
        <xdr:cNvPr id="1590" name="AutoShape 2"/>
        <xdr:cNvSpPr>
          <a:spLocks noChangeAspect="1" noChangeArrowheads="1"/>
        </xdr:cNvSpPr>
      </xdr:nvSpPr>
      <xdr:spPr bwMode="auto">
        <a:xfrm>
          <a:off x="885825" y="512921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427</xdr:row>
      <xdr:rowOff>0</xdr:rowOff>
    </xdr:from>
    <xdr:to>
      <xdr:col>2</xdr:col>
      <xdr:colOff>502920</xdr:colOff>
      <xdr:row>427</xdr:row>
      <xdr:rowOff>83820</xdr:rowOff>
    </xdr:to>
    <xdr:sp macro="" textlink="">
      <xdr:nvSpPr>
        <xdr:cNvPr id="1591" name="AutoShape 3"/>
        <xdr:cNvSpPr>
          <a:spLocks noChangeAspect="1" noChangeArrowheads="1"/>
        </xdr:cNvSpPr>
      </xdr:nvSpPr>
      <xdr:spPr bwMode="auto">
        <a:xfrm>
          <a:off x="885825" y="51292125"/>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427</xdr:row>
      <xdr:rowOff>0</xdr:rowOff>
    </xdr:from>
    <xdr:to>
      <xdr:col>2</xdr:col>
      <xdr:colOff>502920</xdr:colOff>
      <xdr:row>427</xdr:row>
      <xdr:rowOff>76200</xdr:rowOff>
    </xdr:to>
    <xdr:sp macro="" textlink="">
      <xdr:nvSpPr>
        <xdr:cNvPr id="1592" name="AutoShape 4"/>
        <xdr:cNvSpPr>
          <a:spLocks noChangeAspect="1" noChangeArrowheads="1"/>
        </xdr:cNvSpPr>
      </xdr:nvSpPr>
      <xdr:spPr bwMode="auto">
        <a:xfrm>
          <a:off x="885825" y="51292125"/>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93"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94"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95"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96"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597"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160020</xdr:rowOff>
    </xdr:to>
    <xdr:sp macro="" textlink="">
      <xdr:nvSpPr>
        <xdr:cNvPr id="1598" name="AutoShape 2"/>
        <xdr:cNvSpPr>
          <a:spLocks noChangeAspect="1" noChangeArrowheads="1"/>
        </xdr:cNvSpPr>
      </xdr:nvSpPr>
      <xdr:spPr bwMode="auto">
        <a:xfrm>
          <a:off x="883920" y="51292125"/>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160020</xdr:rowOff>
    </xdr:to>
    <xdr:sp macro="" textlink="">
      <xdr:nvSpPr>
        <xdr:cNvPr id="1599" name="AutoShape 2"/>
        <xdr:cNvSpPr>
          <a:spLocks noChangeAspect="1" noChangeArrowheads="1"/>
        </xdr:cNvSpPr>
      </xdr:nvSpPr>
      <xdr:spPr bwMode="auto">
        <a:xfrm>
          <a:off x="883920" y="51292125"/>
          <a:ext cx="451485"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600"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601"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449580</xdr:colOff>
      <xdr:row>427</xdr:row>
      <xdr:rowOff>167466</xdr:rowOff>
    </xdr:to>
    <xdr:sp macro="" textlink="">
      <xdr:nvSpPr>
        <xdr:cNvPr id="1602" name="AutoShape 2"/>
        <xdr:cNvSpPr>
          <a:spLocks noChangeAspect="1" noChangeArrowheads="1"/>
        </xdr:cNvSpPr>
      </xdr:nvSpPr>
      <xdr:spPr bwMode="auto">
        <a:xfrm>
          <a:off x="883920" y="51292125"/>
          <a:ext cx="45148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03"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04"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05"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06"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07"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08"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09"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0"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1"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2"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3"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4"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5"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6"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7"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8"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19"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0"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1"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2"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3"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4"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5"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6"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7"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8"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29"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0"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1"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2"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3"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4"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5"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6"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7"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8"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39"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0"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1"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2"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3"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4"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5"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6"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7"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8"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49"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427</xdr:row>
      <xdr:rowOff>0</xdr:rowOff>
    </xdr:from>
    <xdr:to>
      <xdr:col>2</xdr:col>
      <xdr:colOff>388620</xdr:colOff>
      <xdr:row>427</xdr:row>
      <xdr:rowOff>167466</xdr:rowOff>
    </xdr:to>
    <xdr:sp macro="" textlink="">
      <xdr:nvSpPr>
        <xdr:cNvPr id="1650" name="AutoShape 2"/>
        <xdr:cNvSpPr>
          <a:spLocks noChangeAspect="1" noChangeArrowheads="1"/>
        </xdr:cNvSpPr>
      </xdr:nvSpPr>
      <xdr:spPr bwMode="auto">
        <a:xfrm>
          <a:off x="883920" y="51292125"/>
          <a:ext cx="390525" cy="167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oneCellAnchor>
    <xdr:from>
      <xdr:col>2</xdr:col>
      <xdr:colOff>0</xdr:colOff>
      <xdr:row>426</xdr:row>
      <xdr:rowOff>0</xdr:rowOff>
    </xdr:from>
    <xdr:ext cx="502920" cy="83820"/>
    <xdr:sp macro="" textlink="">
      <xdr:nvSpPr>
        <xdr:cNvPr id="1651" name="AutoShape 1"/>
        <xdr:cNvSpPr>
          <a:spLocks noChangeAspect="1" noChangeArrowheads="1"/>
        </xdr:cNvSpPr>
      </xdr:nvSpPr>
      <xdr:spPr bwMode="auto">
        <a:xfrm>
          <a:off x="885825" y="511302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426</xdr:row>
      <xdr:rowOff>0</xdr:rowOff>
    </xdr:from>
    <xdr:ext cx="502920" cy="83820"/>
    <xdr:sp macro="" textlink="">
      <xdr:nvSpPr>
        <xdr:cNvPr id="1652" name="AutoShape 2"/>
        <xdr:cNvSpPr>
          <a:spLocks noChangeAspect="1" noChangeArrowheads="1"/>
        </xdr:cNvSpPr>
      </xdr:nvSpPr>
      <xdr:spPr bwMode="auto">
        <a:xfrm>
          <a:off x="885825" y="511302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426</xdr:row>
      <xdr:rowOff>0</xdr:rowOff>
    </xdr:from>
    <xdr:ext cx="502920" cy="83820"/>
    <xdr:sp macro="" textlink="">
      <xdr:nvSpPr>
        <xdr:cNvPr id="1653" name="AutoShape 3"/>
        <xdr:cNvSpPr>
          <a:spLocks noChangeAspect="1" noChangeArrowheads="1"/>
        </xdr:cNvSpPr>
      </xdr:nvSpPr>
      <xdr:spPr bwMode="auto">
        <a:xfrm>
          <a:off x="885825" y="511302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426</xdr:row>
      <xdr:rowOff>0</xdr:rowOff>
    </xdr:from>
    <xdr:ext cx="502920" cy="76200"/>
    <xdr:sp macro="" textlink="">
      <xdr:nvSpPr>
        <xdr:cNvPr id="1654" name="AutoShape 4"/>
        <xdr:cNvSpPr>
          <a:spLocks noChangeAspect="1" noChangeArrowheads="1"/>
        </xdr:cNvSpPr>
      </xdr:nvSpPr>
      <xdr:spPr bwMode="auto">
        <a:xfrm>
          <a:off x="885825" y="511302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55"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56"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57"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58"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59"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60020"/>
    <xdr:sp macro="" textlink="">
      <xdr:nvSpPr>
        <xdr:cNvPr id="1660" name="AutoShape 2"/>
        <xdr:cNvSpPr>
          <a:spLocks noChangeAspect="1" noChangeArrowheads="1"/>
        </xdr:cNvSpPr>
      </xdr:nvSpPr>
      <xdr:spPr bwMode="auto">
        <a:xfrm>
          <a:off x="883920" y="51130200"/>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60020"/>
    <xdr:sp macro="" textlink="">
      <xdr:nvSpPr>
        <xdr:cNvPr id="1661" name="AutoShape 2"/>
        <xdr:cNvSpPr>
          <a:spLocks noChangeAspect="1" noChangeArrowheads="1"/>
        </xdr:cNvSpPr>
      </xdr:nvSpPr>
      <xdr:spPr bwMode="auto">
        <a:xfrm>
          <a:off x="883920" y="51130200"/>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62"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63"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64"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426</xdr:row>
      <xdr:rowOff>0</xdr:rowOff>
    </xdr:from>
    <xdr:ext cx="502920" cy="83820"/>
    <xdr:sp macro="" textlink="">
      <xdr:nvSpPr>
        <xdr:cNvPr id="1665" name="AutoShape 1"/>
        <xdr:cNvSpPr>
          <a:spLocks noChangeAspect="1" noChangeArrowheads="1"/>
        </xdr:cNvSpPr>
      </xdr:nvSpPr>
      <xdr:spPr bwMode="auto">
        <a:xfrm>
          <a:off x="885825" y="511302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426</xdr:row>
      <xdr:rowOff>0</xdr:rowOff>
    </xdr:from>
    <xdr:ext cx="502920" cy="83820"/>
    <xdr:sp macro="" textlink="">
      <xdr:nvSpPr>
        <xdr:cNvPr id="1666" name="AutoShape 2"/>
        <xdr:cNvSpPr>
          <a:spLocks noChangeAspect="1" noChangeArrowheads="1"/>
        </xdr:cNvSpPr>
      </xdr:nvSpPr>
      <xdr:spPr bwMode="auto">
        <a:xfrm>
          <a:off x="885825" y="511302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426</xdr:row>
      <xdr:rowOff>0</xdr:rowOff>
    </xdr:from>
    <xdr:ext cx="502920" cy="83820"/>
    <xdr:sp macro="" textlink="">
      <xdr:nvSpPr>
        <xdr:cNvPr id="1667" name="AutoShape 3"/>
        <xdr:cNvSpPr>
          <a:spLocks noChangeAspect="1" noChangeArrowheads="1"/>
        </xdr:cNvSpPr>
      </xdr:nvSpPr>
      <xdr:spPr bwMode="auto">
        <a:xfrm>
          <a:off x="885825" y="51130200"/>
          <a:ext cx="50292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2</xdr:col>
      <xdr:colOff>0</xdr:colOff>
      <xdr:row>426</xdr:row>
      <xdr:rowOff>0</xdr:rowOff>
    </xdr:from>
    <xdr:ext cx="502920" cy="76200"/>
    <xdr:sp macro="" textlink="">
      <xdr:nvSpPr>
        <xdr:cNvPr id="1668" name="AutoShape 4"/>
        <xdr:cNvSpPr>
          <a:spLocks noChangeAspect="1" noChangeArrowheads="1"/>
        </xdr:cNvSpPr>
      </xdr:nvSpPr>
      <xdr:spPr bwMode="auto">
        <a:xfrm>
          <a:off x="885825" y="51130200"/>
          <a:ext cx="5029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69"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70"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71"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72"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73"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60020"/>
    <xdr:sp macro="" textlink="">
      <xdr:nvSpPr>
        <xdr:cNvPr id="1674" name="AutoShape 2"/>
        <xdr:cNvSpPr>
          <a:spLocks noChangeAspect="1" noChangeArrowheads="1"/>
        </xdr:cNvSpPr>
      </xdr:nvSpPr>
      <xdr:spPr bwMode="auto">
        <a:xfrm>
          <a:off x="883920" y="51130200"/>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60020"/>
    <xdr:sp macro="" textlink="">
      <xdr:nvSpPr>
        <xdr:cNvPr id="1675" name="AutoShape 2"/>
        <xdr:cNvSpPr>
          <a:spLocks noChangeAspect="1" noChangeArrowheads="1"/>
        </xdr:cNvSpPr>
      </xdr:nvSpPr>
      <xdr:spPr bwMode="auto">
        <a:xfrm>
          <a:off x="883920" y="51130200"/>
          <a:ext cx="44958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76"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77"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449580" cy="173181"/>
    <xdr:sp macro="" textlink="">
      <xdr:nvSpPr>
        <xdr:cNvPr id="1678" name="AutoShape 2"/>
        <xdr:cNvSpPr>
          <a:spLocks noChangeAspect="1" noChangeArrowheads="1"/>
        </xdr:cNvSpPr>
      </xdr:nvSpPr>
      <xdr:spPr bwMode="auto">
        <a:xfrm>
          <a:off x="883920" y="51130200"/>
          <a:ext cx="44958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79"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0"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1"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2"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3"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4"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5"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6"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7"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8"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89"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0"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1"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2"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3"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4"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5"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6"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7"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8"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699"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0"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1"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2"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3"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4"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5"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6"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7"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8"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09"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0"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1"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2"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3"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4"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5"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6"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7"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8"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19"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20"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21"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22"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23"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24"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25"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oneCellAnchor>
    <xdr:from>
      <xdr:col>1</xdr:col>
      <xdr:colOff>502920</xdr:colOff>
      <xdr:row>426</xdr:row>
      <xdr:rowOff>0</xdr:rowOff>
    </xdr:from>
    <xdr:ext cx="388620" cy="173181"/>
    <xdr:sp macro="" textlink="">
      <xdr:nvSpPr>
        <xdr:cNvPr id="1726" name="AutoShape 2"/>
        <xdr:cNvSpPr>
          <a:spLocks noChangeAspect="1" noChangeArrowheads="1"/>
        </xdr:cNvSpPr>
      </xdr:nvSpPr>
      <xdr:spPr bwMode="auto">
        <a:xfrm>
          <a:off x="883920" y="51130200"/>
          <a:ext cx="388620" cy="173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oneCellAnchor>
  <xdr:twoCellAnchor editAs="oneCell">
    <xdr:from>
      <xdr:col>1</xdr:col>
      <xdr:colOff>502920</xdr:colOff>
      <xdr:row>426</xdr:row>
      <xdr:rowOff>0</xdr:rowOff>
    </xdr:from>
    <xdr:to>
      <xdr:col>2</xdr:col>
      <xdr:colOff>449580</xdr:colOff>
      <xdr:row>427</xdr:row>
      <xdr:rowOff>114126</xdr:rowOff>
    </xdr:to>
    <xdr:sp macro="" textlink="">
      <xdr:nvSpPr>
        <xdr:cNvPr id="1727" name="AutoShape 2"/>
        <xdr:cNvSpPr>
          <a:spLocks noChangeAspect="1" noChangeArrowheads="1"/>
        </xdr:cNvSpPr>
      </xdr:nvSpPr>
      <xdr:spPr bwMode="auto">
        <a:xfrm>
          <a:off x="883920" y="51130200"/>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98886</xdr:rowOff>
    </xdr:to>
    <xdr:sp macro="" textlink="">
      <xdr:nvSpPr>
        <xdr:cNvPr id="1728" name="AutoShape 2"/>
        <xdr:cNvSpPr>
          <a:spLocks noChangeAspect="1" noChangeArrowheads="1"/>
        </xdr:cNvSpPr>
      </xdr:nvSpPr>
      <xdr:spPr bwMode="auto">
        <a:xfrm>
          <a:off x="883920" y="51130200"/>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91266</xdr:rowOff>
    </xdr:to>
    <xdr:sp macro="" textlink="">
      <xdr:nvSpPr>
        <xdr:cNvPr id="1729" name="AutoShape 2"/>
        <xdr:cNvSpPr>
          <a:spLocks noChangeAspect="1" noChangeArrowheads="1"/>
        </xdr:cNvSpPr>
      </xdr:nvSpPr>
      <xdr:spPr bwMode="auto">
        <a:xfrm>
          <a:off x="883920" y="51130200"/>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91266</xdr:rowOff>
    </xdr:to>
    <xdr:sp macro="" textlink="">
      <xdr:nvSpPr>
        <xdr:cNvPr id="1730" name="AutoShape 2"/>
        <xdr:cNvSpPr>
          <a:spLocks noChangeAspect="1" noChangeArrowheads="1"/>
        </xdr:cNvSpPr>
      </xdr:nvSpPr>
      <xdr:spPr bwMode="auto">
        <a:xfrm>
          <a:off x="883920" y="51130200"/>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114126</xdr:rowOff>
    </xdr:to>
    <xdr:sp macro="" textlink="">
      <xdr:nvSpPr>
        <xdr:cNvPr id="1731" name="AutoShape 2"/>
        <xdr:cNvSpPr>
          <a:spLocks noChangeAspect="1" noChangeArrowheads="1"/>
        </xdr:cNvSpPr>
      </xdr:nvSpPr>
      <xdr:spPr bwMode="auto">
        <a:xfrm>
          <a:off x="883920" y="51130200"/>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98886</xdr:rowOff>
    </xdr:to>
    <xdr:sp macro="" textlink="">
      <xdr:nvSpPr>
        <xdr:cNvPr id="1732" name="AutoShape 2"/>
        <xdr:cNvSpPr>
          <a:spLocks noChangeAspect="1" noChangeArrowheads="1"/>
        </xdr:cNvSpPr>
      </xdr:nvSpPr>
      <xdr:spPr bwMode="auto">
        <a:xfrm>
          <a:off x="883920" y="51130200"/>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98886</xdr:rowOff>
    </xdr:to>
    <xdr:sp macro="" textlink="">
      <xdr:nvSpPr>
        <xdr:cNvPr id="1733" name="AutoShape 2"/>
        <xdr:cNvSpPr>
          <a:spLocks noChangeAspect="1" noChangeArrowheads="1"/>
        </xdr:cNvSpPr>
      </xdr:nvSpPr>
      <xdr:spPr bwMode="auto">
        <a:xfrm>
          <a:off x="883920" y="51130200"/>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114126</xdr:rowOff>
    </xdr:to>
    <xdr:sp macro="" textlink="">
      <xdr:nvSpPr>
        <xdr:cNvPr id="1734" name="AutoShape 2"/>
        <xdr:cNvSpPr>
          <a:spLocks noChangeAspect="1" noChangeArrowheads="1"/>
        </xdr:cNvSpPr>
      </xdr:nvSpPr>
      <xdr:spPr bwMode="auto">
        <a:xfrm>
          <a:off x="883920" y="51130200"/>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114126</xdr:rowOff>
    </xdr:to>
    <xdr:sp macro="" textlink="">
      <xdr:nvSpPr>
        <xdr:cNvPr id="1735" name="AutoShape 2"/>
        <xdr:cNvSpPr>
          <a:spLocks noChangeAspect="1" noChangeArrowheads="1"/>
        </xdr:cNvSpPr>
      </xdr:nvSpPr>
      <xdr:spPr bwMode="auto">
        <a:xfrm>
          <a:off x="883920" y="51130200"/>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98886</xdr:rowOff>
    </xdr:to>
    <xdr:sp macro="" textlink="">
      <xdr:nvSpPr>
        <xdr:cNvPr id="1736" name="AutoShape 2"/>
        <xdr:cNvSpPr>
          <a:spLocks noChangeAspect="1" noChangeArrowheads="1"/>
        </xdr:cNvSpPr>
      </xdr:nvSpPr>
      <xdr:spPr bwMode="auto">
        <a:xfrm>
          <a:off x="883920" y="51130200"/>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91266</xdr:rowOff>
    </xdr:to>
    <xdr:sp macro="" textlink="">
      <xdr:nvSpPr>
        <xdr:cNvPr id="1737" name="AutoShape 2"/>
        <xdr:cNvSpPr>
          <a:spLocks noChangeAspect="1" noChangeArrowheads="1"/>
        </xdr:cNvSpPr>
      </xdr:nvSpPr>
      <xdr:spPr bwMode="auto">
        <a:xfrm>
          <a:off x="883920" y="51130200"/>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91266</xdr:rowOff>
    </xdr:to>
    <xdr:sp macro="" textlink="">
      <xdr:nvSpPr>
        <xdr:cNvPr id="1738" name="AutoShape 2"/>
        <xdr:cNvSpPr>
          <a:spLocks noChangeAspect="1" noChangeArrowheads="1"/>
        </xdr:cNvSpPr>
      </xdr:nvSpPr>
      <xdr:spPr bwMode="auto">
        <a:xfrm>
          <a:off x="883920" y="51130200"/>
          <a:ext cx="45148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114126</xdr:rowOff>
    </xdr:to>
    <xdr:sp macro="" textlink="">
      <xdr:nvSpPr>
        <xdr:cNvPr id="1739" name="AutoShape 2"/>
        <xdr:cNvSpPr>
          <a:spLocks noChangeAspect="1" noChangeArrowheads="1"/>
        </xdr:cNvSpPr>
      </xdr:nvSpPr>
      <xdr:spPr bwMode="auto">
        <a:xfrm>
          <a:off x="883920" y="51130200"/>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98886</xdr:rowOff>
    </xdr:to>
    <xdr:sp macro="" textlink="">
      <xdr:nvSpPr>
        <xdr:cNvPr id="1740" name="AutoShape 2"/>
        <xdr:cNvSpPr>
          <a:spLocks noChangeAspect="1" noChangeArrowheads="1"/>
        </xdr:cNvSpPr>
      </xdr:nvSpPr>
      <xdr:spPr bwMode="auto">
        <a:xfrm>
          <a:off x="883920" y="51130200"/>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98886</xdr:rowOff>
    </xdr:to>
    <xdr:sp macro="" textlink="">
      <xdr:nvSpPr>
        <xdr:cNvPr id="1741" name="AutoShape 2"/>
        <xdr:cNvSpPr>
          <a:spLocks noChangeAspect="1" noChangeArrowheads="1"/>
        </xdr:cNvSpPr>
      </xdr:nvSpPr>
      <xdr:spPr bwMode="auto">
        <a:xfrm>
          <a:off x="883920" y="51130200"/>
          <a:ext cx="45148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449580</xdr:colOff>
      <xdr:row>427</xdr:row>
      <xdr:rowOff>114126</xdr:rowOff>
    </xdr:to>
    <xdr:sp macro="" textlink="">
      <xdr:nvSpPr>
        <xdr:cNvPr id="1742" name="AutoShape 2"/>
        <xdr:cNvSpPr>
          <a:spLocks noChangeAspect="1" noChangeArrowheads="1"/>
        </xdr:cNvSpPr>
      </xdr:nvSpPr>
      <xdr:spPr bwMode="auto">
        <a:xfrm>
          <a:off x="883920" y="51130200"/>
          <a:ext cx="45148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98886</xdr:rowOff>
    </xdr:to>
    <xdr:sp macro="" textlink="">
      <xdr:nvSpPr>
        <xdr:cNvPr id="1743" name="AutoShape 2"/>
        <xdr:cNvSpPr>
          <a:spLocks noChangeAspect="1" noChangeArrowheads="1"/>
        </xdr:cNvSpPr>
      </xdr:nvSpPr>
      <xdr:spPr bwMode="auto">
        <a:xfrm>
          <a:off x="883920" y="51130200"/>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91266</xdr:rowOff>
    </xdr:to>
    <xdr:sp macro="" textlink="">
      <xdr:nvSpPr>
        <xdr:cNvPr id="1744" name="AutoShape 2"/>
        <xdr:cNvSpPr>
          <a:spLocks noChangeAspect="1" noChangeArrowheads="1"/>
        </xdr:cNvSpPr>
      </xdr:nvSpPr>
      <xdr:spPr bwMode="auto">
        <a:xfrm>
          <a:off x="883920" y="51130200"/>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83646</xdr:rowOff>
    </xdr:to>
    <xdr:sp macro="" textlink="">
      <xdr:nvSpPr>
        <xdr:cNvPr id="1745" name="AutoShape 2"/>
        <xdr:cNvSpPr>
          <a:spLocks noChangeAspect="1" noChangeArrowheads="1"/>
        </xdr:cNvSpPr>
      </xdr:nvSpPr>
      <xdr:spPr bwMode="auto">
        <a:xfrm>
          <a:off x="883920" y="51130200"/>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83646</xdr:rowOff>
    </xdr:to>
    <xdr:sp macro="" textlink="">
      <xdr:nvSpPr>
        <xdr:cNvPr id="1746" name="AutoShape 2"/>
        <xdr:cNvSpPr>
          <a:spLocks noChangeAspect="1" noChangeArrowheads="1"/>
        </xdr:cNvSpPr>
      </xdr:nvSpPr>
      <xdr:spPr bwMode="auto">
        <a:xfrm>
          <a:off x="883920" y="51130200"/>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98886</xdr:rowOff>
    </xdr:to>
    <xdr:sp macro="" textlink="">
      <xdr:nvSpPr>
        <xdr:cNvPr id="1747" name="AutoShape 2"/>
        <xdr:cNvSpPr>
          <a:spLocks noChangeAspect="1" noChangeArrowheads="1"/>
        </xdr:cNvSpPr>
      </xdr:nvSpPr>
      <xdr:spPr bwMode="auto">
        <a:xfrm>
          <a:off x="883920" y="51130200"/>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91266</xdr:rowOff>
    </xdr:to>
    <xdr:sp macro="" textlink="">
      <xdr:nvSpPr>
        <xdr:cNvPr id="1748" name="AutoShape 2"/>
        <xdr:cNvSpPr>
          <a:spLocks noChangeAspect="1" noChangeArrowheads="1"/>
        </xdr:cNvSpPr>
      </xdr:nvSpPr>
      <xdr:spPr bwMode="auto">
        <a:xfrm>
          <a:off x="883920" y="51130200"/>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91266</xdr:rowOff>
    </xdr:to>
    <xdr:sp macro="" textlink="">
      <xdr:nvSpPr>
        <xdr:cNvPr id="1749" name="AutoShape 2"/>
        <xdr:cNvSpPr>
          <a:spLocks noChangeAspect="1" noChangeArrowheads="1"/>
        </xdr:cNvSpPr>
      </xdr:nvSpPr>
      <xdr:spPr bwMode="auto">
        <a:xfrm>
          <a:off x="883920" y="51130200"/>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98886</xdr:rowOff>
    </xdr:to>
    <xdr:sp macro="" textlink="">
      <xdr:nvSpPr>
        <xdr:cNvPr id="1750" name="AutoShape 2"/>
        <xdr:cNvSpPr>
          <a:spLocks noChangeAspect="1" noChangeArrowheads="1"/>
        </xdr:cNvSpPr>
      </xdr:nvSpPr>
      <xdr:spPr bwMode="auto">
        <a:xfrm>
          <a:off x="883920" y="51130200"/>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98886</xdr:rowOff>
    </xdr:to>
    <xdr:sp macro="" textlink="">
      <xdr:nvSpPr>
        <xdr:cNvPr id="1751" name="AutoShape 2"/>
        <xdr:cNvSpPr>
          <a:spLocks noChangeAspect="1" noChangeArrowheads="1"/>
        </xdr:cNvSpPr>
      </xdr:nvSpPr>
      <xdr:spPr bwMode="auto">
        <a:xfrm>
          <a:off x="883920" y="51130200"/>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91266</xdr:rowOff>
    </xdr:to>
    <xdr:sp macro="" textlink="">
      <xdr:nvSpPr>
        <xdr:cNvPr id="1752" name="AutoShape 2"/>
        <xdr:cNvSpPr>
          <a:spLocks noChangeAspect="1" noChangeArrowheads="1"/>
        </xdr:cNvSpPr>
      </xdr:nvSpPr>
      <xdr:spPr bwMode="auto">
        <a:xfrm>
          <a:off x="883920" y="51130200"/>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83646</xdr:rowOff>
    </xdr:to>
    <xdr:sp macro="" textlink="">
      <xdr:nvSpPr>
        <xdr:cNvPr id="1753" name="AutoShape 2"/>
        <xdr:cNvSpPr>
          <a:spLocks noChangeAspect="1" noChangeArrowheads="1"/>
        </xdr:cNvSpPr>
      </xdr:nvSpPr>
      <xdr:spPr bwMode="auto">
        <a:xfrm>
          <a:off x="883920" y="51130200"/>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83646</xdr:rowOff>
    </xdr:to>
    <xdr:sp macro="" textlink="">
      <xdr:nvSpPr>
        <xdr:cNvPr id="1754" name="AutoShape 2"/>
        <xdr:cNvSpPr>
          <a:spLocks noChangeAspect="1" noChangeArrowheads="1"/>
        </xdr:cNvSpPr>
      </xdr:nvSpPr>
      <xdr:spPr bwMode="auto">
        <a:xfrm>
          <a:off x="883920" y="51130200"/>
          <a:ext cx="390525" cy="274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98886</xdr:rowOff>
    </xdr:to>
    <xdr:sp macro="" textlink="">
      <xdr:nvSpPr>
        <xdr:cNvPr id="1755" name="AutoShape 2"/>
        <xdr:cNvSpPr>
          <a:spLocks noChangeAspect="1" noChangeArrowheads="1"/>
        </xdr:cNvSpPr>
      </xdr:nvSpPr>
      <xdr:spPr bwMode="auto">
        <a:xfrm>
          <a:off x="883920" y="51130200"/>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91266</xdr:rowOff>
    </xdr:to>
    <xdr:sp macro="" textlink="">
      <xdr:nvSpPr>
        <xdr:cNvPr id="1756" name="AutoShape 2"/>
        <xdr:cNvSpPr>
          <a:spLocks noChangeAspect="1" noChangeArrowheads="1"/>
        </xdr:cNvSpPr>
      </xdr:nvSpPr>
      <xdr:spPr bwMode="auto">
        <a:xfrm>
          <a:off x="883920" y="51130200"/>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91266</xdr:rowOff>
    </xdr:to>
    <xdr:sp macro="" textlink="">
      <xdr:nvSpPr>
        <xdr:cNvPr id="1757" name="AutoShape 2"/>
        <xdr:cNvSpPr>
          <a:spLocks noChangeAspect="1" noChangeArrowheads="1"/>
        </xdr:cNvSpPr>
      </xdr:nvSpPr>
      <xdr:spPr bwMode="auto">
        <a:xfrm>
          <a:off x="883920" y="51130200"/>
          <a:ext cx="390525" cy="28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98886</xdr:rowOff>
    </xdr:to>
    <xdr:sp macro="" textlink="">
      <xdr:nvSpPr>
        <xdr:cNvPr id="1758" name="AutoShape 2"/>
        <xdr:cNvSpPr>
          <a:spLocks noChangeAspect="1" noChangeArrowheads="1"/>
        </xdr:cNvSpPr>
      </xdr:nvSpPr>
      <xdr:spPr bwMode="auto">
        <a:xfrm>
          <a:off x="883920" y="51130200"/>
          <a:ext cx="390525" cy="28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59"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60"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114126</xdr:rowOff>
    </xdr:to>
    <xdr:sp macro="" textlink="">
      <xdr:nvSpPr>
        <xdr:cNvPr id="1761" name="AutoShape 2"/>
        <xdr:cNvSpPr>
          <a:spLocks noChangeAspect="1" noChangeArrowheads="1"/>
        </xdr:cNvSpPr>
      </xdr:nvSpPr>
      <xdr:spPr bwMode="auto">
        <a:xfrm>
          <a:off x="883920" y="51130200"/>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114126</xdr:rowOff>
    </xdr:to>
    <xdr:sp macro="" textlink="">
      <xdr:nvSpPr>
        <xdr:cNvPr id="1762" name="AutoShape 2"/>
        <xdr:cNvSpPr>
          <a:spLocks noChangeAspect="1" noChangeArrowheads="1"/>
        </xdr:cNvSpPr>
      </xdr:nvSpPr>
      <xdr:spPr bwMode="auto">
        <a:xfrm>
          <a:off x="883920" y="51130200"/>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63"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64"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65"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66"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67"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68"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114126</xdr:rowOff>
    </xdr:to>
    <xdr:sp macro="" textlink="">
      <xdr:nvSpPr>
        <xdr:cNvPr id="1769" name="AutoShape 2"/>
        <xdr:cNvSpPr>
          <a:spLocks noChangeAspect="1" noChangeArrowheads="1"/>
        </xdr:cNvSpPr>
      </xdr:nvSpPr>
      <xdr:spPr bwMode="auto">
        <a:xfrm>
          <a:off x="883920" y="51130200"/>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114126</xdr:rowOff>
    </xdr:to>
    <xdr:sp macro="" textlink="">
      <xdr:nvSpPr>
        <xdr:cNvPr id="1770" name="AutoShape 2"/>
        <xdr:cNvSpPr>
          <a:spLocks noChangeAspect="1" noChangeArrowheads="1"/>
        </xdr:cNvSpPr>
      </xdr:nvSpPr>
      <xdr:spPr bwMode="auto">
        <a:xfrm>
          <a:off x="883920" y="51130200"/>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71"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72"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73"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74"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75"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76"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114126</xdr:rowOff>
    </xdr:to>
    <xdr:sp macro="" textlink="">
      <xdr:nvSpPr>
        <xdr:cNvPr id="1777" name="AutoShape 2"/>
        <xdr:cNvSpPr>
          <a:spLocks noChangeAspect="1" noChangeArrowheads="1"/>
        </xdr:cNvSpPr>
      </xdr:nvSpPr>
      <xdr:spPr bwMode="auto">
        <a:xfrm>
          <a:off x="883920" y="51130200"/>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114126</xdr:rowOff>
    </xdr:to>
    <xdr:sp macro="" textlink="">
      <xdr:nvSpPr>
        <xdr:cNvPr id="1778" name="AutoShape 2"/>
        <xdr:cNvSpPr>
          <a:spLocks noChangeAspect="1" noChangeArrowheads="1"/>
        </xdr:cNvSpPr>
      </xdr:nvSpPr>
      <xdr:spPr bwMode="auto">
        <a:xfrm>
          <a:off x="883920" y="51130200"/>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79"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80"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81"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82"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83"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84"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114126</xdr:rowOff>
    </xdr:to>
    <xdr:sp macro="" textlink="">
      <xdr:nvSpPr>
        <xdr:cNvPr id="1785" name="AutoShape 2"/>
        <xdr:cNvSpPr>
          <a:spLocks noChangeAspect="1" noChangeArrowheads="1"/>
        </xdr:cNvSpPr>
      </xdr:nvSpPr>
      <xdr:spPr bwMode="auto">
        <a:xfrm>
          <a:off x="883920" y="51130200"/>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114126</xdr:rowOff>
    </xdr:to>
    <xdr:sp macro="" textlink="">
      <xdr:nvSpPr>
        <xdr:cNvPr id="1786" name="AutoShape 2"/>
        <xdr:cNvSpPr>
          <a:spLocks noChangeAspect="1" noChangeArrowheads="1"/>
        </xdr:cNvSpPr>
      </xdr:nvSpPr>
      <xdr:spPr bwMode="auto">
        <a:xfrm>
          <a:off x="883920" y="51130200"/>
          <a:ext cx="390525" cy="30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87"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88"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121746</xdr:rowOff>
    </xdr:to>
    <xdr:sp macro="" textlink="">
      <xdr:nvSpPr>
        <xdr:cNvPr id="1789" name="AutoShape 2"/>
        <xdr:cNvSpPr>
          <a:spLocks noChangeAspect="1" noChangeArrowheads="1"/>
        </xdr:cNvSpPr>
      </xdr:nvSpPr>
      <xdr:spPr bwMode="auto">
        <a:xfrm>
          <a:off x="883920" y="51130200"/>
          <a:ext cx="390525" cy="312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426</xdr:row>
      <xdr:rowOff>0</xdr:rowOff>
    </xdr:from>
    <xdr:to>
      <xdr:col>2</xdr:col>
      <xdr:colOff>388620</xdr:colOff>
      <xdr:row>427</xdr:row>
      <xdr:rowOff>129366</xdr:rowOff>
    </xdr:to>
    <xdr:sp macro="" textlink="">
      <xdr:nvSpPr>
        <xdr:cNvPr id="1790" name="AutoShape 2"/>
        <xdr:cNvSpPr>
          <a:spLocks noChangeAspect="1" noChangeArrowheads="1"/>
        </xdr:cNvSpPr>
      </xdr:nvSpPr>
      <xdr:spPr bwMode="auto">
        <a:xfrm>
          <a:off x="883920" y="51130200"/>
          <a:ext cx="390525" cy="319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791"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792"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793"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794"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795"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796"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797"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798"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799"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800"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801"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802"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803"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804"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805"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806"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07"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08"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809"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810"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11"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12"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13"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14"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15"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16"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817"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818"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19"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20"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21"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22"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23"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24"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825"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826"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27"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28"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29"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30"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31"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32"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833"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34"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35"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36"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37"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38"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39"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0"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1"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2"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3"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4"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5"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6"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7"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8"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49"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50"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51"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52"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853"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854"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855"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856"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857"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858"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859"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860"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861"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862"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863"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864"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865"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866"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867"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868"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869"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70"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71"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872"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873"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74"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75"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76"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77"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78"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79"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880"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881"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82"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83"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884"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885"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86"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87"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888"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889"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90"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91"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92"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93"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94"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95"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896"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897"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98"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899"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900"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01"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02"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03"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04"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05"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06"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07"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08"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09"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10"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11"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12"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13"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14"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15"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16"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17"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18"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919"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920"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21"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22"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23"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24"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25"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26"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927"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928"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29"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30"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31"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32"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933"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934"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935"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936"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937"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938"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939"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940"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941"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942"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943"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1944"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945"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946"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947"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948"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949"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950"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951"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952"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953"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954"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955"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956"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957"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958"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1959"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960"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961"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1962"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1963"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64"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65"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66"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67"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68"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69"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0"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1"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2"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3"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4"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5"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6"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7"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8"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1979"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2118360</xdr:colOff>
      <xdr:row>190</xdr:row>
      <xdr:rowOff>106680</xdr:rowOff>
    </xdr:from>
    <xdr:to>
      <xdr:col>2</xdr:col>
      <xdr:colOff>2286000</xdr:colOff>
      <xdr:row>191</xdr:row>
      <xdr:rowOff>0</xdr:rowOff>
    </xdr:to>
    <xdr:sp macro="" textlink="">
      <xdr:nvSpPr>
        <xdr:cNvPr id="1980" name="Text Box 2"/>
        <xdr:cNvSpPr txBox="1">
          <a:spLocks noChangeArrowheads="1"/>
        </xdr:cNvSpPr>
      </xdr:nvSpPr>
      <xdr:spPr bwMode="auto">
        <a:xfrm>
          <a:off x="3061335" y="45483780"/>
          <a:ext cx="167640" cy="2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2118360</xdr:colOff>
      <xdr:row>194</xdr:row>
      <xdr:rowOff>106680</xdr:rowOff>
    </xdr:from>
    <xdr:to>
      <xdr:col>2</xdr:col>
      <xdr:colOff>2286000</xdr:colOff>
      <xdr:row>195</xdr:row>
      <xdr:rowOff>0</xdr:rowOff>
    </xdr:to>
    <xdr:sp macro="" textlink="">
      <xdr:nvSpPr>
        <xdr:cNvPr id="1981" name="Text Box 2"/>
        <xdr:cNvSpPr txBox="1">
          <a:spLocks noChangeArrowheads="1"/>
        </xdr:cNvSpPr>
      </xdr:nvSpPr>
      <xdr:spPr bwMode="auto">
        <a:xfrm>
          <a:off x="3061335" y="46417230"/>
          <a:ext cx="1676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82"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83"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984"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985"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86"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87"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88"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89"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90"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91"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992"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49355</xdr:rowOff>
    </xdr:to>
    <xdr:sp macro="" textlink="">
      <xdr:nvSpPr>
        <xdr:cNvPr id="1993" name="AutoShape 2"/>
        <xdr:cNvSpPr>
          <a:spLocks noChangeAspect="1" noChangeArrowheads="1"/>
        </xdr:cNvSpPr>
      </xdr:nvSpPr>
      <xdr:spPr bwMode="auto">
        <a:xfrm>
          <a:off x="941070" y="42157650"/>
          <a:ext cx="451485" cy="239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94"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95"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64595</xdr:rowOff>
    </xdr:to>
    <xdr:sp macro="" textlink="">
      <xdr:nvSpPr>
        <xdr:cNvPr id="1996" name="AutoShape 2"/>
        <xdr:cNvSpPr>
          <a:spLocks noChangeAspect="1" noChangeArrowheads="1"/>
        </xdr:cNvSpPr>
      </xdr:nvSpPr>
      <xdr:spPr bwMode="auto">
        <a:xfrm>
          <a:off x="941070" y="42157650"/>
          <a:ext cx="451485" cy="255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72215</xdr:rowOff>
    </xdr:to>
    <xdr:sp macro="" textlink="">
      <xdr:nvSpPr>
        <xdr:cNvPr id="1997" name="AutoShape 2"/>
        <xdr:cNvSpPr>
          <a:spLocks noChangeAspect="1" noChangeArrowheads="1"/>
        </xdr:cNvSpPr>
      </xdr:nvSpPr>
      <xdr:spPr bwMode="auto">
        <a:xfrm>
          <a:off x="941070" y="42157650"/>
          <a:ext cx="451485" cy="26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1998"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1999"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2000"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2001"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2002"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2003"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2004"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2005"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2006"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2007"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2008"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54206</xdr:rowOff>
    </xdr:to>
    <xdr:sp macro="" textlink="">
      <xdr:nvSpPr>
        <xdr:cNvPr id="2009" name="AutoShape 2"/>
        <xdr:cNvSpPr>
          <a:spLocks noChangeAspect="1" noChangeArrowheads="1"/>
        </xdr:cNvSpPr>
      </xdr:nvSpPr>
      <xdr:spPr bwMode="auto">
        <a:xfrm>
          <a:off x="941070" y="42157650"/>
          <a:ext cx="451485" cy="24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2010"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2011"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61826</xdr:rowOff>
    </xdr:to>
    <xdr:sp macro="" textlink="">
      <xdr:nvSpPr>
        <xdr:cNvPr id="2012" name="AutoShape 2"/>
        <xdr:cNvSpPr>
          <a:spLocks noChangeAspect="1" noChangeArrowheads="1"/>
        </xdr:cNvSpPr>
      </xdr:nvSpPr>
      <xdr:spPr bwMode="auto">
        <a:xfrm>
          <a:off x="941070" y="42157650"/>
          <a:ext cx="451485" cy="25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449580</xdr:colOff>
      <xdr:row>175</xdr:row>
      <xdr:rowOff>77066</xdr:rowOff>
    </xdr:to>
    <xdr:sp macro="" textlink="">
      <xdr:nvSpPr>
        <xdr:cNvPr id="2013" name="AutoShape 2"/>
        <xdr:cNvSpPr>
          <a:spLocks noChangeAspect="1" noChangeArrowheads="1"/>
        </xdr:cNvSpPr>
      </xdr:nvSpPr>
      <xdr:spPr bwMode="auto">
        <a:xfrm>
          <a:off x="941070" y="42157650"/>
          <a:ext cx="451485" cy="26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2014"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2015"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2016"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2017"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2018"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2019"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2020"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2021"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2022"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2023"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56977</xdr:rowOff>
    </xdr:to>
    <xdr:sp macro="" textlink="">
      <xdr:nvSpPr>
        <xdr:cNvPr id="2024" name="AutoShape 2"/>
        <xdr:cNvSpPr>
          <a:spLocks noChangeAspect="1" noChangeArrowheads="1"/>
        </xdr:cNvSpPr>
      </xdr:nvSpPr>
      <xdr:spPr bwMode="auto">
        <a:xfrm>
          <a:off x="941070" y="42157650"/>
          <a:ext cx="451948" cy="247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2025"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2026"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72217</xdr:rowOff>
    </xdr:to>
    <xdr:sp macro="" textlink="">
      <xdr:nvSpPr>
        <xdr:cNvPr id="2027" name="AutoShape 2"/>
        <xdr:cNvSpPr>
          <a:spLocks noChangeAspect="1" noChangeArrowheads="1"/>
        </xdr:cNvSpPr>
      </xdr:nvSpPr>
      <xdr:spPr bwMode="auto">
        <a:xfrm>
          <a:off x="941070" y="42157650"/>
          <a:ext cx="451948" cy="262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79837</xdr:rowOff>
    </xdr:to>
    <xdr:sp macro="" textlink="">
      <xdr:nvSpPr>
        <xdr:cNvPr id="2028" name="AutoShape 2"/>
        <xdr:cNvSpPr>
          <a:spLocks noChangeAspect="1" noChangeArrowheads="1"/>
        </xdr:cNvSpPr>
      </xdr:nvSpPr>
      <xdr:spPr bwMode="auto">
        <a:xfrm>
          <a:off x="941070" y="42157650"/>
          <a:ext cx="451948" cy="27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29"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0"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1"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2"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3"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4"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5"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6"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7"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8"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39"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40"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41"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42"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43"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502920</xdr:colOff>
      <xdr:row>174</xdr:row>
      <xdr:rowOff>0</xdr:rowOff>
    </xdr:from>
    <xdr:to>
      <xdr:col>2</xdr:col>
      <xdr:colOff>450043</xdr:colOff>
      <xdr:row>175</xdr:row>
      <xdr:rowOff>14722</xdr:rowOff>
    </xdr:to>
    <xdr:sp macro="" textlink="">
      <xdr:nvSpPr>
        <xdr:cNvPr id="2044" name="AutoShape 2"/>
        <xdr:cNvSpPr>
          <a:spLocks noChangeAspect="1" noChangeArrowheads="1"/>
        </xdr:cNvSpPr>
      </xdr:nvSpPr>
      <xdr:spPr bwMode="auto">
        <a:xfrm>
          <a:off x="941070" y="42157650"/>
          <a:ext cx="451948" cy="20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2118360</xdr:colOff>
      <xdr:row>216</xdr:row>
      <xdr:rowOff>106680</xdr:rowOff>
    </xdr:from>
    <xdr:to>
      <xdr:col>2</xdr:col>
      <xdr:colOff>2286000</xdr:colOff>
      <xdr:row>217</xdr:row>
      <xdr:rowOff>0</xdr:rowOff>
    </xdr:to>
    <xdr:sp macro="" textlink="">
      <xdr:nvSpPr>
        <xdr:cNvPr id="2045" name="Text Box 2"/>
        <xdr:cNvSpPr txBox="1">
          <a:spLocks noChangeArrowheads="1"/>
        </xdr:cNvSpPr>
      </xdr:nvSpPr>
      <xdr:spPr bwMode="auto">
        <a:xfrm>
          <a:off x="3061335" y="52475130"/>
          <a:ext cx="167640"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2118360</xdr:colOff>
      <xdr:row>220</xdr:row>
      <xdr:rowOff>106680</xdr:rowOff>
    </xdr:from>
    <xdr:to>
      <xdr:col>2</xdr:col>
      <xdr:colOff>2286000</xdr:colOff>
      <xdr:row>221</xdr:row>
      <xdr:rowOff>0</xdr:rowOff>
    </xdr:to>
    <xdr:sp macro="" textlink="">
      <xdr:nvSpPr>
        <xdr:cNvPr id="2046" name="Text Box 2"/>
        <xdr:cNvSpPr txBox="1">
          <a:spLocks noChangeArrowheads="1"/>
        </xdr:cNvSpPr>
      </xdr:nvSpPr>
      <xdr:spPr bwMode="auto">
        <a:xfrm>
          <a:off x="3061335" y="54751605"/>
          <a:ext cx="167640" cy="607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2118360</xdr:colOff>
      <xdr:row>192</xdr:row>
      <xdr:rowOff>106680</xdr:rowOff>
    </xdr:from>
    <xdr:to>
      <xdr:col>2</xdr:col>
      <xdr:colOff>2286000</xdr:colOff>
      <xdr:row>193</xdr:row>
      <xdr:rowOff>0</xdr:rowOff>
    </xdr:to>
    <xdr:sp macro="" textlink="">
      <xdr:nvSpPr>
        <xdr:cNvPr id="2047" name="Text Box 2"/>
        <xdr:cNvSpPr txBox="1">
          <a:spLocks noChangeArrowheads="1"/>
        </xdr:cNvSpPr>
      </xdr:nvSpPr>
      <xdr:spPr bwMode="auto">
        <a:xfrm>
          <a:off x="3061335" y="46036230"/>
          <a:ext cx="1676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2118360</xdr:colOff>
      <xdr:row>196</xdr:row>
      <xdr:rowOff>106680</xdr:rowOff>
    </xdr:from>
    <xdr:to>
      <xdr:col>2</xdr:col>
      <xdr:colOff>2286000</xdr:colOff>
      <xdr:row>197</xdr:row>
      <xdr:rowOff>0</xdr:rowOff>
    </xdr:to>
    <xdr:sp macro="" textlink="">
      <xdr:nvSpPr>
        <xdr:cNvPr id="2048" name="Text Box 2"/>
        <xdr:cNvSpPr txBox="1">
          <a:spLocks noChangeArrowheads="1"/>
        </xdr:cNvSpPr>
      </xdr:nvSpPr>
      <xdr:spPr bwMode="auto">
        <a:xfrm>
          <a:off x="3061335" y="46988730"/>
          <a:ext cx="1676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2"/>
  <sheetViews>
    <sheetView tabSelected="1" zoomScale="120" zoomScaleNormal="120" workbookViewId="0"/>
  </sheetViews>
  <sheetFormatPr defaultRowHeight="15" x14ac:dyDescent="0.25"/>
  <cols>
    <col min="1" max="1" width="7.28515625" style="43" customWidth="1"/>
    <col min="2" max="2" width="6.85546875" style="12" customWidth="1"/>
    <col min="3" max="3" width="72.42578125" style="13" customWidth="1"/>
    <col min="4" max="4" width="10" style="14" customWidth="1"/>
    <col min="5" max="5" width="7.42578125" style="15" customWidth="1"/>
    <col min="6" max="7" width="14.28515625" style="16" customWidth="1"/>
    <col min="8" max="8" width="17.42578125" style="16" customWidth="1"/>
    <col min="9" max="9" width="9.140625" style="27"/>
    <col min="10" max="10" width="9.7109375" style="27" bestFit="1" customWidth="1"/>
    <col min="11" max="11" width="11.28515625" bestFit="1" customWidth="1"/>
  </cols>
  <sheetData>
    <row r="1" spans="1:10" x14ac:dyDescent="0.25">
      <c r="A1" s="17"/>
      <c r="B1" s="18"/>
      <c r="C1" s="222" t="s">
        <v>0</v>
      </c>
      <c r="D1" s="222"/>
      <c r="E1" s="222"/>
      <c r="F1" s="222"/>
      <c r="G1" s="223" t="s">
        <v>1</v>
      </c>
      <c r="H1" s="224"/>
    </row>
    <row r="2" spans="1:10" ht="15.75" thickBot="1" x14ac:dyDescent="0.3">
      <c r="A2" s="19"/>
      <c r="B2" s="20"/>
      <c r="C2" s="21"/>
      <c r="D2" s="22"/>
      <c r="E2" s="21"/>
      <c r="F2" s="205"/>
      <c r="G2" s="225"/>
      <c r="H2" s="226"/>
    </row>
    <row r="3" spans="1:10" s="24" customFormat="1" x14ac:dyDescent="0.25">
      <c r="A3" s="227" t="s">
        <v>496</v>
      </c>
      <c r="B3" s="228"/>
      <c r="C3" s="228"/>
      <c r="D3" s="228"/>
      <c r="E3" s="228"/>
      <c r="F3" s="228"/>
      <c r="G3" s="228"/>
      <c r="H3" s="229"/>
      <c r="I3" s="57"/>
      <c r="J3" s="57"/>
    </row>
    <row r="4" spans="1:10" s="24" customFormat="1" x14ac:dyDescent="0.25">
      <c r="A4" s="230" t="s">
        <v>646</v>
      </c>
      <c r="B4" s="231"/>
      <c r="C4" s="231"/>
      <c r="D4" s="231"/>
      <c r="E4" s="231"/>
      <c r="F4" s="231"/>
      <c r="G4" s="231"/>
      <c r="H4" s="232"/>
      <c r="I4" s="57"/>
      <c r="J4" s="57"/>
    </row>
    <row r="5" spans="1:10" s="24" customFormat="1" x14ac:dyDescent="0.25">
      <c r="A5" s="230" t="s">
        <v>644</v>
      </c>
      <c r="B5" s="231"/>
      <c r="C5" s="231"/>
      <c r="D5" s="231"/>
      <c r="E5" s="231"/>
      <c r="F5" s="231"/>
      <c r="G5" s="231"/>
      <c r="H5" s="232"/>
      <c r="I5" s="57"/>
      <c r="J5" s="57"/>
    </row>
    <row r="6" spans="1:10" s="24" customFormat="1" x14ac:dyDescent="0.25">
      <c r="A6" s="230" t="s">
        <v>497</v>
      </c>
      <c r="B6" s="231"/>
      <c r="C6" s="231"/>
      <c r="D6" s="231"/>
      <c r="E6" s="231"/>
      <c r="F6" s="231"/>
      <c r="G6" s="231"/>
      <c r="H6" s="232"/>
      <c r="I6" s="57"/>
      <c r="J6" s="57"/>
    </row>
    <row r="7" spans="1:10" s="24" customFormat="1" ht="29.25" customHeight="1" x14ac:dyDescent="0.25">
      <c r="A7" s="230" t="s">
        <v>645</v>
      </c>
      <c r="B7" s="231"/>
      <c r="C7" s="231"/>
      <c r="D7" s="231"/>
      <c r="E7" s="231"/>
      <c r="F7" s="231"/>
      <c r="G7" s="231"/>
      <c r="H7" s="232"/>
      <c r="I7" s="57"/>
      <c r="J7" s="57"/>
    </row>
    <row r="8" spans="1:10" s="24" customFormat="1" ht="15.75" thickBot="1" x14ac:dyDescent="0.3">
      <c r="A8" s="233" t="s">
        <v>498</v>
      </c>
      <c r="B8" s="234"/>
      <c r="C8" s="234"/>
      <c r="D8" s="234"/>
      <c r="E8" s="234"/>
      <c r="F8" s="234"/>
      <c r="G8" s="234"/>
      <c r="H8" s="235"/>
      <c r="I8" s="57"/>
      <c r="J8" s="57"/>
    </row>
    <row r="9" spans="1:10" x14ac:dyDescent="0.25">
      <c r="A9" s="242" t="s">
        <v>2</v>
      </c>
      <c r="B9" s="1"/>
      <c r="C9" s="240" t="s">
        <v>3</v>
      </c>
      <c r="D9" s="238" t="s">
        <v>4</v>
      </c>
      <c r="E9" s="238" t="s">
        <v>5</v>
      </c>
      <c r="F9" s="236" t="s">
        <v>6</v>
      </c>
      <c r="G9" s="237"/>
      <c r="H9" s="244" t="s">
        <v>7</v>
      </c>
    </row>
    <row r="10" spans="1:10" ht="15.75" thickBot="1" x14ac:dyDescent="0.3">
      <c r="A10" s="243"/>
      <c r="B10" s="2"/>
      <c r="C10" s="241"/>
      <c r="D10" s="239"/>
      <c r="E10" s="239"/>
      <c r="F10" s="3" t="s">
        <v>650</v>
      </c>
      <c r="G10" s="3" t="s">
        <v>651</v>
      </c>
      <c r="H10" s="245"/>
    </row>
    <row r="11" spans="1:10" x14ac:dyDescent="0.25">
      <c r="A11" s="28"/>
      <c r="B11" s="29" t="s">
        <v>8</v>
      </c>
      <c r="C11" s="30" t="s">
        <v>9</v>
      </c>
      <c r="D11" s="31"/>
      <c r="E11" s="31"/>
      <c r="F11" s="32"/>
      <c r="G11" s="32"/>
      <c r="H11" s="33"/>
    </row>
    <row r="12" spans="1:10" s="24" customFormat="1" x14ac:dyDescent="0.25">
      <c r="A12" s="36"/>
      <c r="B12" s="73">
        <v>1</v>
      </c>
      <c r="C12" s="4" t="s">
        <v>10</v>
      </c>
      <c r="D12" s="5">
        <v>1</v>
      </c>
      <c r="E12" s="5" t="s">
        <v>11</v>
      </c>
      <c r="F12" s="58" t="s">
        <v>123</v>
      </c>
      <c r="G12" s="58"/>
      <c r="H12" s="44">
        <f>SUM(F12,G12)*D12</f>
        <v>0</v>
      </c>
      <c r="I12" s="57"/>
      <c r="J12" s="57"/>
    </row>
    <row r="13" spans="1:10" x14ac:dyDescent="0.25">
      <c r="A13" s="34"/>
      <c r="B13" s="197">
        <v>1</v>
      </c>
      <c r="C13" s="216" t="s">
        <v>12</v>
      </c>
      <c r="D13" s="217"/>
      <c r="E13" s="217"/>
      <c r="F13" s="217"/>
      <c r="G13" s="217"/>
      <c r="H13" s="218"/>
    </row>
    <row r="14" spans="1:10" s="24" customFormat="1" x14ac:dyDescent="0.25">
      <c r="A14" s="36"/>
      <c r="B14" s="37" t="s">
        <v>13</v>
      </c>
      <c r="C14" s="4" t="s">
        <v>495</v>
      </c>
      <c r="D14" s="5"/>
      <c r="E14" s="5"/>
      <c r="F14" s="62"/>
      <c r="G14" s="58"/>
      <c r="H14" s="38"/>
      <c r="I14" s="57"/>
      <c r="J14" s="57"/>
    </row>
    <row r="15" spans="1:10" s="24" customFormat="1" ht="25.5" x14ac:dyDescent="0.25">
      <c r="A15" s="36"/>
      <c r="B15" s="37" t="s">
        <v>137</v>
      </c>
      <c r="C15" s="4" t="s">
        <v>499</v>
      </c>
      <c r="D15" s="5">
        <v>1</v>
      </c>
      <c r="E15" s="5" t="s">
        <v>11</v>
      </c>
      <c r="F15" s="66"/>
      <c r="G15" s="58"/>
      <c r="H15" s="44">
        <f>SUM(F15,G15)*D15</f>
        <v>0</v>
      </c>
      <c r="I15" s="57"/>
      <c r="J15" s="57"/>
    </row>
    <row r="16" spans="1:10" s="24" customFormat="1" ht="25.5" x14ac:dyDescent="0.25">
      <c r="A16" s="36"/>
      <c r="B16" s="37" t="s">
        <v>139</v>
      </c>
      <c r="C16" s="4" t="s">
        <v>568</v>
      </c>
      <c r="D16" s="5">
        <v>1</v>
      </c>
      <c r="E16" s="5" t="s">
        <v>11</v>
      </c>
      <c r="F16" s="66"/>
      <c r="G16" s="58" t="s">
        <v>123</v>
      </c>
      <c r="H16" s="44">
        <f t="shared" ref="H16:H28" si="0">SUM(F16,G16)*D16</f>
        <v>0</v>
      </c>
      <c r="I16" s="57"/>
      <c r="J16" s="57"/>
    </row>
    <row r="17" spans="1:10" s="24" customFormat="1" x14ac:dyDescent="0.25">
      <c r="A17" s="36"/>
      <c r="B17" s="37" t="s">
        <v>141</v>
      </c>
      <c r="C17" s="4" t="s">
        <v>500</v>
      </c>
      <c r="D17" s="5">
        <v>1</v>
      </c>
      <c r="E17" s="5" t="s">
        <v>17</v>
      </c>
      <c r="F17" s="66"/>
      <c r="G17" s="58"/>
      <c r="H17" s="44">
        <f t="shared" si="0"/>
        <v>0</v>
      </c>
      <c r="I17" s="57"/>
      <c r="J17" s="57"/>
    </row>
    <row r="18" spans="1:10" s="24" customFormat="1" x14ac:dyDescent="0.25">
      <c r="A18" s="36"/>
      <c r="B18" s="37" t="s">
        <v>143</v>
      </c>
      <c r="C18" s="4" t="s">
        <v>569</v>
      </c>
      <c r="D18" s="5">
        <v>2</v>
      </c>
      <c r="E18" s="5" t="s">
        <v>17</v>
      </c>
      <c r="F18" s="66"/>
      <c r="G18" s="58"/>
      <c r="H18" s="44">
        <f t="shared" si="0"/>
        <v>0</v>
      </c>
      <c r="I18" s="57"/>
      <c r="J18" s="57"/>
    </row>
    <row r="19" spans="1:10" s="24" customFormat="1" ht="38.25" x14ac:dyDescent="0.25">
      <c r="A19" s="36"/>
      <c r="B19" s="37" t="s">
        <v>16</v>
      </c>
      <c r="C19" s="4" t="s">
        <v>38</v>
      </c>
      <c r="D19" s="5">
        <v>9</v>
      </c>
      <c r="E19" s="5" t="s">
        <v>35</v>
      </c>
      <c r="F19" s="62" t="s">
        <v>15</v>
      </c>
      <c r="G19" s="58"/>
      <c r="H19" s="44">
        <f t="shared" si="0"/>
        <v>0</v>
      </c>
      <c r="I19" s="57"/>
      <c r="J19" s="57"/>
    </row>
    <row r="20" spans="1:10" s="24" customFormat="1" x14ac:dyDescent="0.25">
      <c r="A20" s="36"/>
      <c r="B20" s="37" t="s">
        <v>18</v>
      </c>
      <c r="C20" s="4" t="s">
        <v>40</v>
      </c>
      <c r="D20" s="5">
        <v>9</v>
      </c>
      <c r="E20" s="5" t="s">
        <v>35</v>
      </c>
      <c r="F20" s="62" t="s">
        <v>15</v>
      </c>
      <c r="G20" s="58"/>
      <c r="H20" s="44">
        <f t="shared" si="0"/>
        <v>0</v>
      </c>
      <c r="I20" s="57"/>
      <c r="J20" s="57"/>
    </row>
    <row r="21" spans="1:10" s="24" customFormat="1" x14ac:dyDescent="0.25">
      <c r="A21" s="36"/>
      <c r="B21" s="37" t="s">
        <v>20</v>
      </c>
      <c r="C21" s="4" t="s">
        <v>44</v>
      </c>
      <c r="D21" s="5">
        <v>1</v>
      </c>
      <c r="E21" s="5" t="s">
        <v>11</v>
      </c>
      <c r="F21" s="58"/>
      <c r="G21" s="58"/>
      <c r="H21" s="44">
        <f t="shared" si="0"/>
        <v>0</v>
      </c>
      <c r="I21" s="57"/>
      <c r="J21" s="57"/>
    </row>
    <row r="22" spans="1:10" s="24" customFormat="1" x14ac:dyDescent="0.25">
      <c r="A22" s="36"/>
      <c r="B22" s="37" t="s">
        <v>21</v>
      </c>
      <c r="C22" s="63" t="s">
        <v>46</v>
      </c>
      <c r="D22" s="64">
        <v>1</v>
      </c>
      <c r="E22" s="65" t="s">
        <v>11</v>
      </c>
      <c r="F22" s="66"/>
      <c r="G22" s="66"/>
      <c r="H22" s="44">
        <f t="shared" si="0"/>
        <v>0</v>
      </c>
      <c r="I22" s="57"/>
      <c r="J22" s="57"/>
    </row>
    <row r="23" spans="1:10" x14ac:dyDescent="0.25">
      <c r="A23" s="34"/>
      <c r="B23" s="35" t="s">
        <v>50</v>
      </c>
      <c r="C23" s="216" t="s">
        <v>57</v>
      </c>
      <c r="D23" s="217"/>
      <c r="E23" s="217"/>
      <c r="F23" s="217"/>
      <c r="G23" s="217"/>
      <c r="H23" s="218"/>
    </row>
    <row r="24" spans="1:10" s="24" customFormat="1" x14ac:dyDescent="0.25">
      <c r="A24" s="36"/>
      <c r="B24" s="37" t="s">
        <v>51</v>
      </c>
      <c r="C24" s="4" t="s">
        <v>506</v>
      </c>
      <c r="D24" s="5">
        <v>13</v>
      </c>
      <c r="E24" s="5" t="s">
        <v>17</v>
      </c>
      <c r="F24" s="58"/>
      <c r="G24" s="58"/>
      <c r="H24" s="44">
        <f t="shared" si="0"/>
        <v>0</v>
      </c>
      <c r="I24" s="57"/>
      <c r="J24" s="57"/>
    </row>
    <row r="25" spans="1:10" s="24" customFormat="1" x14ac:dyDescent="0.25">
      <c r="A25" s="36"/>
      <c r="B25" s="37" t="s">
        <v>52</v>
      </c>
      <c r="C25" s="4" t="s">
        <v>565</v>
      </c>
      <c r="D25" s="5">
        <v>3</v>
      </c>
      <c r="E25" s="5" t="s">
        <v>19</v>
      </c>
      <c r="F25" s="58"/>
      <c r="G25" s="58"/>
      <c r="H25" s="44">
        <f t="shared" si="0"/>
        <v>0</v>
      </c>
      <c r="I25" s="57"/>
      <c r="J25" s="57"/>
    </row>
    <row r="26" spans="1:10" s="24" customFormat="1" x14ac:dyDescent="0.25">
      <c r="A26" s="36"/>
      <c r="B26" s="37" t="s">
        <v>53</v>
      </c>
      <c r="C26" s="4" t="s">
        <v>566</v>
      </c>
      <c r="D26" s="5">
        <v>8</v>
      </c>
      <c r="E26" s="5" t="s">
        <v>19</v>
      </c>
      <c r="F26" s="58"/>
      <c r="G26" s="58"/>
      <c r="H26" s="44">
        <f t="shared" si="0"/>
        <v>0</v>
      </c>
      <c r="I26" s="57"/>
      <c r="J26" s="57"/>
    </row>
    <row r="27" spans="1:10" s="24" customFormat="1" x14ac:dyDescent="0.25">
      <c r="A27" s="36"/>
      <c r="B27" s="37" t="s">
        <v>54</v>
      </c>
      <c r="C27" s="4" t="s">
        <v>567</v>
      </c>
      <c r="D27" s="5">
        <v>11</v>
      </c>
      <c r="E27" s="5" t="s">
        <v>19</v>
      </c>
      <c r="F27" s="58"/>
      <c r="G27" s="58"/>
      <c r="H27" s="44">
        <f t="shared" si="0"/>
        <v>0</v>
      </c>
      <c r="I27" s="57"/>
      <c r="J27" s="57"/>
    </row>
    <row r="28" spans="1:10" s="24" customFormat="1" x14ac:dyDescent="0.25">
      <c r="A28" s="36"/>
      <c r="B28" s="37" t="s">
        <v>55</v>
      </c>
      <c r="C28" s="4" t="s">
        <v>507</v>
      </c>
      <c r="D28" s="5">
        <v>213</v>
      </c>
      <c r="E28" s="5" t="s">
        <v>17</v>
      </c>
      <c r="F28" s="58"/>
      <c r="G28" s="58"/>
      <c r="H28" s="44">
        <f t="shared" si="0"/>
        <v>0</v>
      </c>
      <c r="I28" s="57"/>
      <c r="J28" s="57"/>
    </row>
    <row r="29" spans="1:10" x14ac:dyDescent="0.25">
      <c r="A29" s="34"/>
      <c r="B29" s="35" t="s">
        <v>56</v>
      </c>
      <c r="C29" s="216" t="s">
        <v>61</v>
      </c>
      <c r="D29" s="217"/>
      <c r="E29" s="217"/>
      <c r="F29" s="217"/>
      <c r="G29" s="217"/>
      <c r="H29" s="218"/>
    </row>
    <row r="30" spans="1:10" s="24" customFormat="1" x14ac:dyDescent="0.25">
      <c r="A30" s="36"/>
      <c r="B30" s="37" t="s">
        <v>58</v>
      </c>
      <c r="C30" s="4" t="s">
        <v>63</v>
      </c>
      <c r="D30" s="5"/>
      <c r="E30" s="5"/>
      <c r="F30" s="6"/>
      <c r="G30" s="6"/>
      <c r="H30" s="38"/>
      <c r="I30" s="57"/>
      <c r="J30" s="57"/>
    </row>
    <row r="31" spans="1:10" s="24" customFormat="1" x14ac:dyDescent="0.25">
      <c r="A31" s="36"/>
      <c r="B31" s="37" t="s">
        <v>467</v>
      </c>
      <c r="C31" s="4" t="s">
        <v>591</v>
      </c>
      <c r="D31" s="5">
        <v>1</v>
      </c>
      <c r="E31" s="5" t="s">
        <v>17</v>
      </c>
      <c r="F31" s="58"/>
      <c r="G31" s="58"/>
      <c r="H31" s="44">
        <f t="shared" ref="H31:H37" si="1">SUM(F31,G31)*D31</f>
        <v>0</v>
      </c>
      <c r="I31" s="57"/>
      <c r="J31" s="57"/>
    </row>
    <row r="32" spans="1:10" s="24" customFormat="1" x14ac:dyDescent="0.25">
      <c r="A32" s="36"/>
      <c r="B32" s="37" t="s">
        <v>468</v>
      </c>
      <c r="C32" s="4" t="s">
        <v>640</v>
      </c>
      <c r="D32" s="5">
        <v>5</v>
      </c>
      <c r="E32" s="5" t="s">
        <v>17</v>
      </c>
      <c r="F32" s="58"/>
      <c r="G32" s="58"/>
      <c r="H32" s="44">
        <f t="shared" si="1"/>
        <v>0</v>
      </c>
      <c r="I32" s="57"/>
      <c r="J32" s="57"/>
    </row>
    <row r="33" spans="1:10" s="24" customFormat="1" x14ac:dyDescent="0.25">
      <c r="A33" s="36"/>
      <c r="B33" s="37" t="s">
        <v>501</v>
      </c>
      <c r="C33" s="4" t="s">
        <v>642</v>
      </c>
      <c r="D33" s="5">
        <v>25</v>
      </c>
      <c r="E33" s="5" t="s">
        <v>11</v>
      </c>
      <c r="F33" s="58"/>
      <c r="G33" s="58"/>
      <c r="H33" s="44">
        <f t="shared" si="1"/>
        <v>0</v>
      </c>
      <c r="I33" s="57"/>
      <c r="J33" s="57"/>
    </row>
    <row r="34" spans="1:10" s="24" customFormat="1" x14ac:dyDescent="0.25">
      <c r="A34" s="36"/>
      <c r="B34" s="37" t="s">
        <v>502</v>
      </c>
      <c r="C34" s="4" t="s">
        <v>643</v>
      </c>
      <c r="D34" s="5">
        <v>35</v>
      </c>
      <c r="E34" s="5" t="s">
        <v>11</v>
      </c>
      <c r="F34" s="58"/>
      <c r="G34" s="58"/>
      <c r="H34" s="44">
        <f t="shared" si="1"/>
        <v>0</v>
      </c>
      <c r="I34" s="57"/>
      <c r="J34" s="57"/>
    </row>
    <row r="35" spans="1:10" x14ac:dyDescent="0.25">
      <c r="A35" s="34"/>
      <c r="B35" s="197">
        <v>4</v>
      </c>
      <c r="C35" s="216" t="s">
        <v>65</v>
      </c>
      <c r="D35" s="217"/>
      <c r="E35" s="217"/>
      <c r="F35" s="217"/>
      <c r="G35" s="217"/>
      <c r="H35" s="218"/>
    </row>
    <row r="36" spans="1:10" s="24" customFormat="1" x14ac:dyDescent="0.25">
      <c r="A36" s="36"/>
      <c r="B36" s="37" t="s">
        <v>62</v>
      </c>
      <c r="C36" s="4" t="s">
        <v>641</v>
      </c>
      <c r="D36" s="5">
        <v>2</v>
      </c>
      <c r="E36" s="5" t="s">
        <v>17</v>
      </c>
      <c r="F36" s="58"/>
      <c r="G36" s="58"/>
      <c r="H36" s="44">
        <f t="shared" si="1"/>
        <v>0</v>
      </c>
      <c r="I36" s="57"/>
      <c r="J36" s="57"/>
    </row>
    <row r="37" spans="1:10" s="24" customFormat="1" x14ac:dyDescent="0.25">
      <c r="A37" s="36"/>
      <c r="B37" s="37" t="s">
        <v>64</v>
      </c>
      <c r="C37" s="4" t="s">
        <v>282</v>
      </c>
      <c r="D37" s="5">
        <v>12</v>
      </c>
      <c r="E37" s="5" t="s">
        <v>17</v>
      </c>
      <c r="F37" s="58"/>
      <c r="G37" s="58"/>
      <c r="H37" s="44">
        <f t="shared" si="1"/>
        <v>0</v>
      </c>
      <c r="I37" s="57"/>
      <c r="J37" s="57"/>
    </row>
    <row r="38" spans="1:10" x14ac:dyDescent="0.25">
      <c r="A38" s="34"/>
      <c r="B38" s="197">
        <v>5</v>
      </c>
      <c r="C38" s="216" t="s">
        <v>67</v>
      </c>
      <c r="D38" s="217"/>
      <c r="E38" s="217"/>
      <c r="F38" s="217"/>
      <c r="G38" s="217"/>
      <c r="H38" s="218"/>
    </row>
    <row r="39" spans="1:10" s="24" customFormat="1" x14ac:dyDescent="0.25">
      <c r="A39" s="36"/>
      <c r="B39" s="37" t="s">
        <v>469</v>
      </c>
      <c r="C39" s="4" t="s">
        <v>68</v>
      </c>
      <c r="D39" s="26"/>
      <c r="E39" s="5"/>
      <c r="F39" s="6"/>
      <c r="G39" s="6"/>
      <c r="H39" s="38"/>
      <c r="I39" s="57"/>
      <c r="J39" s="57"/>
    </row>
    <row r="40" spans="1:10" s="24" customFormat="1" ht="25.5" x14ac:dyDescent="0.25">
      <c r="A40" s="36"/>
      <c r="B40" s="37" t="s">
        <v>470</v>
      </c>
      <c r="C40" s="4" t="s">
        <v>503</v>
      </c>
      <c r="D40" s="5">
        <v>1</v>
      </c>
      <c r="E40" s="5" t="s">
        <v>14</v>
      </c>
      <c r="F40" s="58"/>
      <c r="G40" s="58"/>
      <c r="H40" s="44">
        <f t="shared" ref="H40" si="2">SUM(F40,G40)*D40</f>
        <v>0</v>
      </c>
      <c r="I40" s="57"/>
      <c r="J40" s="57"/>
    </row>
    <row r="41" spans="1:10" s="24" customFormat="1" x14ac:dyDescent="0.25">
      <c r="A41" s="36"/>
      <c r="B41" s="37" t="s">
        <v>508</v>
      </c>
      <c r="C41" s="4" t="s">
        <v>510</v>
      </c>
      <c r="D41" s="26"/>
      <c r="E41" s="5"/>
      <c r="F41" s="6"/>
      <c r="G41" s="6"/>
      <c r="H41" s="38"/>
      <c r="I41" s="57"/>
      <c r="J41" s="57"/>
    </row>
    <row r="42" spans="1:10" s="24" customFormat="1" x14ac:dyDescent="0.25">
      <c r="A42" s="36"/>
      <c r="B42" s="37" t="s">
        <v>509</v>
      </c>
      <c r="C42" s="4" t="s">
        <v>511</v>
      </c>
      <c r="D42" s="5">
        <v>21</v>
      </c>
      <c r="E42" s="5" t="s">
        <v>17</v>
      </c>
      <c r="F42" s="58"/>
      <c r="G42" s="58"/>
      <c r="H42" s="44">
        <f t="shared" ref="H42:H62" si="3">SUM(F42,G42)*D42</f>
        <v>0</v>
      </c>
      <c r="I42" s="57"/>
      <c r="J42" s="57"/>
    </row>
    <row r="43" spans="1:10" x14ac:dyDescent="0.25">
      <c r="A43" s="34"/>
      <c r="B43" s="197">
        <v>6</v>
      </c>
      <c r="C43" s="219" t="s">
        <v>69</v>
      </c>
      <c r="D43" s="220"/>
      <c r="E43" s="220"/>
      <c r="F43" s="220"/>
      <c r="G43" s="220"/>
      <c r="H43" s="221"/>
    </row>
    <row r="44" spans="1:10" s="24" customFormat="1" x14ac:dyDescent="0.25">
      <c r="A44" s="36"/>
      <c r="B44" s="95" t="s">
        <v>471</v>
      </c>
      <c r="C44" s="96" t="s">
        <v>512</v>
      </c>
      <c r="D44" s="97">
        <v>3</v>
      </c>
      <c r="E44" s="97" t="s">
        <v>17</v>
      </c>
      <c r="F44" s="98"/>
      <c r="G44" s="98"/>
      <c r="H44" s="44">
        <f t="shared" si="3"/>
        <v>0</v>
      </c>
      <c r="I44" s="57"/>
      <c r="J44" s="57"/>
    </row>
    <row r="45" spans="1:10" x14ac:dyDescent="0.25">
      <c r="A45" s="34"/>
      <c r="B45" s="197">
        <v>7</v>
      </c>
      <c r="C45" s="216" t="s">
        <v>70</v>
      </c>
      <c r="D45" s="217"/>
      <c r="E45" s="217"/>
      <c r="F45" s="217"/>
      <c r="G45" s="217"/>
      <c r="H45" s="218"/>
    </row>
    <row r="46" spans="1:10" s="24" customFormat="1" x14ac:dyDescent="0.25">
      <c r="A46" s="36"/>
      <c r="B46" s="37" t="s">
        <v>472</v>
      </c>
      <c r="C46" s="4" t="s">
        <v>513</v>
      </c>
      <c r="D46" s="5">
        <v>79</v>
      </c>
      <c r="E46" s="5" t="s">
        <v>17</v>
      </c>
      <c r="F46" s="58"/>
      <c r="G46" s="58"/>
      <c r="H46" s="44">
        <f t="shared" si="3"/>
        <v>0</v>
      </c>
      <c r="I46" s="57"/>
      <c r="J46" s="57"/>
    </row>
    <row r="47" spans="1:10" s="24" customFormat="1" x14ac:dyDescent="0.25">
      <c r="A47" s="36"/>
      <c r="B47" s="37" t="s">
        <v>473</v>
      </c>
      <c r="C47" s="4" t="s">
        <v>592</v>
      </c>
      <c r="D47" s="5">
        <v>200</v>
      </c>
      <c r="E47" s="5" t="s">
        <v>17</v>
      </c>
      <c r="F47" s="58"/>
      <c r="G47" s="58"/>
      <c r="H47" s="44">
        <f t="shared" si="3"/>
        <v>0</v>
      </c>
      <c r="I47" s="57"/>
      <c r="J47" s="57"/>
    </row>
    <row r="48" spans="1:10" s="24" customFormat="1" x14ac:dyDescent="0.25">
      <c r="A48" s="36"/>
      <c r="B48" s="37" t="s">
        <v>474</v>
      </c>
      <c r="C48" s="4" t="s">
        <v>593</v>
      </c>
      <c r="D48" s="5">
        <v>357</v>
      </c>
      <c r="E48" s="5" t="s">
        <v>17</v>
      </c>
      <c r="F48" s="58"/>
      <c r="G48" s="58"/>
      <c r="H48" s="44">
        <f t="shared" si="3"/>
        <v>0</v>
      </c>
      <c r="I48" s="57"/>
      <c r="J48" s="57"/>
    </row>
    <row r="49" spans="1:10" s="24" customFormat="1" x14ac:dyDescent="0.25">
      <c r="A49" s="36"/>
      <c r="B49" s="37" t="s">
        <v>516</v>
      </c>
      <c r="C49" s="4" t="s">
        <v>284</v>
      </c>
      <c r="D49" s="5">
        <v>13</v>
      </c>
      <c r="E49" s="5" t="s">
        <v>17</v>
      </c>
      <c r="F49" s="58"/>
      <c r="G49" s="58"/>
      <c r="H49" s="44">
        <f t="shared" si="3"/>
        <v>0</v>
      </c>
      <c r="I49" s="57"/>
      <c r="J49" s="57"/>
    </row>
    <row r="50" spans="1:10" s="24" customFormat="1" x14ac:dyDescent="0.25">
      <c r="A50" s="36"/>
      <c r="B50" s="37" t="s">
        <v>517</v>
      </c>
      <c r="C50" s="4" t="s">
        <v>283</v>
      </c>
      <c r="D50" s="5">
        <v>66</v>
      </c>
      <c r="E50" s="5" t="s">
        <v>17</v>
      </c>
      <c r="F50" s="58"/>
      <c r="G50" s="58"/>
      <c r="H50" s="44">
        <f t="shared" si="3"/>
        <v>0</v>
      </c>
      <c r="I50" s="57"/>
      <c r="J50" s="57"/>
    </row>
    <row r="51" spans="1:10" s="24" customFormat="1" x14ac:dyDescent="0.25">
      <c r="A51" s="36"/>
      <c r="B51" s="37" t="s">
        <v>518</v>
      </c>
      <c r="C51" s="4" t="s">
        <v>520</v>
      </c>
      <c r="D51" s="99">
        <v>4</v>
      </c>
      <c r="E51" s="99" t="s">
        <v>17</v>
      </c>
      <c r="F51" s="100"/>
      <c r="G51" s="100"/>
      <c r="H51" s="44">
        <f t="shared" si="3"/>
        <v>0</v>
      </c>
      <c r="I51" s="57"/>
      <c r="J51" s="57"/>
    </row>
    <row r="52" spans="1:10" s="24" customFormat="1" x14ac:dyDescent="0.25">
      <c r="A52" s="36"/>
      <c r="B52" s="37" t="s">
        <v>519</v>
      </c>
      <c r="C52" s="4" t="s">
        <v>514</v>
      </c>
      <c r="D52" s="99">
        <v>12</v>
      </c>
      <c r="E52" s="99" t="s">
        <v>17</v>
      </c>
      <c r="F52" s="100"/>
      <c r="G52" s="100"/>
      <c r="H52" s="44">
        <f t="shared" si="3"/>
        <v>0</v>
      </c>
      <c r="I52" s="57"/>
      <c r="J52" s="57"/>
    </row>
    <row r="53" spans="1:10" s="24" customFormat="1" x14ac:dyDescent="0.25">
      <c r="A53" s="36"/>
      <c r="B53" s="37" t="s">
        <v>532</v>
      </c>
      <c r="C53" s="4" t="s">
        <v>515</v>
      </c>
      <c r="D53" s="99">
        <v>32</v>
      </c>
      <c r="E53" s="99" t="s">
        <v>17</v>
      </c>
      <c r="F53" s="100"/>
      <c r="G53" s="100"/>
      <c r="H53" s="44">
        <f t="shared" si="3"/>
        <v>0</v>
      </c>
      <c r="I53" s="57"/>
      <c r="J53" s="57"/>
    </row>
    <row r="54" spans="1:10" x14ac:dyDescent="0.25">
      <c r="A54" s="34"/>
      <c r="B54" s="197">
        <v>8</v>
      </c>
      <c r="C54" s="216" t="s">
        <v>493</v>
      </c>
      <c r="D54" s="217"/>
      <c r="E54" s="217"/>
      <c r="F54" s="217"/>
      <c r="G54" s="217"/>
      <c r="H54" s="218"/>
    </row>
    <row r="55" spans="1:10" s="24" customFormat="1" ht="25.5" x14ac:dyDescent="0.25">
      <c r="A55" s="94"/>
      <c r="B55" s="91" t="s">
        <v>475</v>
      </c>
      <c r="C55" s="4" t="s">
        <v>562</v>
      </c>
      <c r="D55" s="99">
        <v>1</v>
      </c>
      <c r="E55" s="99" t="s">
        <v>72</v>
      </c>
      <c r="F55" s="62" t="s">
        <v>15</v>
      </c>
      <c r="G55" s="100"/>
      <c r="H55" s="44">
        <f t="shared" si="3"/>
        <v>0</v>
      </c>
      <c r="I55" s="57"/>
      <c r="J55" s="57"/>
    </row>
    <row r="56" spans="1:10" s="24" customFormat="1" x14ac:dyDescent="0.25">
      <c r="A56" s="36"/>
      <c r="B56" s="37" t="s">
        <v>476</v>
      </c>
      <c r="C56" s="4" t="s">
        <v>494</v>
      </c>
      <c r="D56" s="5"/>
      <c r="E56" s="5"/>
      <c r="F56" s="58"/>
      <c r="G56" s="58"/>
      <c r="H56" s="38"/>
      <c r="I56" s="57"/>
      <c r="J56" s="57"/>
    </row>
    <row r="57" spans="1:10" s="24" customFormat="1" x14ac:dyDescent="0.25">
      <c r="A57" s="36"/>
      <c r="B57" s="37" t="s">
        <v>563</v>
      </c>
      <c r="C57" s="4" t="s">
        <v>586</v>
      </c>
      <c r="D57" s="99">
        <v>9</v>
      </c>
      <c r="E57" s="99" t="s">
        <v>11</v>
      </c>
      <c r="F57" s="100"/>
      <c r="G57" s="62" t="s">
        <v>15</v>
      </c>
      <c r="H57" s="44">
        <f t="shared" si="3"/>
        <v>0</v>
      </c>
      <c r="I57" s="57"/>
      <c r="J57" s="57"/>
    </row>
    <row r="58" spans="1:10" s="24" customFormat="1" x14ac:dyDescent="0.25">
      <c r="A58" s="36"/>
      <c r="B58" s="37" t="s">
        <v>564</v>
      </c>
      <c r="C58" s="4" t="s">
        <v>587</v>
      </c>
      <c r="D58" s="99">
        <v>4</v>
      </c>
      <c r="E58" s="99" t="s">
        <v>11</v>
      </c>
      <c r="F58" s="100"/>
      <c r="G58" s="62" t="s">
        <v>15</v>
      </c>
      <c r="H58" s="44">
        <f t="shared" si="3"/>
        <v>0</v>
      </c>
      <c r="I58" s="57"/>
      <c r="J58" s="57"/>
    </row>
    <row r="59" spans="1:10" s="24" customFormat="1" x14ac:dyDescent="0.25">
      <c r="A59" s="36"/>
      <c r="B59" s="37" t="s">
        <v>583</v>
      </c>
      <c r="C59" s="4" t="s">
        <v>588</v>
      </c>
      <c r="D59" s="99">
        <v>3</v>
      </c>
      <c r="E59" s="99" t="s">
        <v>11</v>
      </c>
      <c r="F59" s="100"/>
      <c r="G59" s="62" t="s">
        <v>15</v>
      </c>
      <c r="H59" s="44">
        <f t="shared" si="3"/>
        <v>0</v>
      </c>
      <c r="I59" s="57"/>
      <c r="J59" s="57"/>
    </row>
    <row r="60" spans="1:10" s="24" customFormat="1" x14ac:dyDescent="0.25">
      <c r="A60" s="36"/>
      <c r="B60" s="37" t="s">
        <v>584</v>
      </c>
      <c r="C60" s="4" t="s">
        <v>589</v>
      </c>
      <c r="D60" s="5">
        <v>2</v>
      </c>
      <c r="E60" s="5" t="s">
        <v>11</v>
      </c>
      <c r="F60" s="58"/>
      <c r="G60" s="62" t="s">
        <v>15</v>
      </c>
      <c r="H60" s="44">
        <f t="shared" si="3"/>
        <v>0</v>
      </c>
      <c r="I60" s="57"/>
      <c r="J60" s="57"/>
    </row>
    <row r="61" spans="1:10" s="24" customFormat="1" x14ac:dyDescent="0.25">
      <c r="A61" s="36"/>
      <c r="B61" s="37" t="s">
        <v>585</v>
      </c>
      <c r="C61" s="4" t="s">
        <v>590</v>
      </c>
      <c r="D61" s="5">
        <v>2</v>
      </c>
      <c r="E61" s="5" t="s">
        <v>11</v>
      </c>
      <c r="F61" s="58"/>
      <c r="G61" s="62" t="s">
        <v>15</v>
      </c>
      <c r="H61" s="44">
        <f t="shared" si="3"/>
        <v>0</v>
      </c>
      <c r="I61" s="57"/>
      <c r="J61" s="57"/>
    </row>
    <row r="62" spans="1:10" s="24" customFormat="1" x14ac:dyDescent="0.25">
      <c r="A62" s="36"/>
      <c r="B62" s="37" t="s">
        <v>533</v>
      </c>
      <c r="C62" s="4" t="s">
        <v>594</v>
      </c>
      <c r="D62" s="5">
        <v>31</v>
      </c>
      <c r="E62" s="5" t="s">
        <v>17</v>
      </c>
      <c r="F62" s="58"/>
      <c r="G62" s="58"/>
      <c r="H62" s="44">
        <f t="shared" si="3"/>
        <v>0</v>
      </c>
      <c r="I62" s="57"/>
      <c r="J62" s="57"/>
    </row>
    <row r="63" spans="1:10" x14ac:dyDescent="0.25">
      <c r="A63" s="34"/>
      <c r="B63" s="197">
        <v>9</v>
      </c>
      <c r="C63" s="216" t="s">
        <v>74</v>
      </c>
      <c r="D63" s="217"/>
      <c r="E63" s="217"/>
      <c r="F63" s="217"/>
      <c r="G63" s="217"/>
      <c r="H63" s="218"/>
    </row>
    <row r="64" spans="1:10" s="24" customFormat="1" x14ac:dyDescent="0.25">
      <c r="A64" s="36"/>
      <c r="B64" s="37" t="s">
        <v>477</v>
      </c>
      <c r="C64" s="4" t="s">
        <v>279</v>
      </c>
      <c r="D64" s="5"/>
      <c r="E64" s="5"/>
      <c r="F64" s="58"/>
      <c r="G64" s="58"/>
      <c r="H64" s="38"/>
      <c r="I64" s="57"/>
      <c r="J64" s="57"/>
    </row>
    <row r="65" spans="1:10" s="24" customFormat="1" x14ac:dyDescent="0.25">
      <c r="A65" s="36"/>
      <c r="B65" s="37" t="s">
        <v>482</v>
      </c>
      <c r="C65" s="4" t="s">
        <v>528</v>
      </c>
      <c r="D65" s="5">
        <v>1</v>
      </c>
      <c r="E65" s="5" t="s">
        <v>14</v>
      </c>
      <c r="F65" s="58"/>
      <c r="G65" s="58"/>
      <c r="H65" s="44">
        <f t="shared" ref="H65:H77" si="4">SUM(F65,G65)*D65</f>
        <v>0</v>
      </c>
      <c r="I65" s="57"/>
      <c r="J65" s="57"/>
    </row>
    <row r="66" spans="1:10" s="24" customFormat="1" x14ac:dyDescent="0.25">
      <c r="A66" s="36"/>
      <c r="B66" s="37" t="s">
        <v>483</v>
      </c>
      <c r="C66" s="4" t="s">
        <v>529</v>
      </c>
      <c r="D66" s="5">
        <v>1</v>
      </c>
      <c r="E66" s="5" t="s">
        <v>14</v>
      </c>
      <c r="F66" s="58"/>
      <c r="G66" s="58"/>
      <c r="H66" s="44">
        <f t="shared" si="4"/>
        <v>0</v>
      </c>
      <c r="I66" s="57"/>
      <c r="J66" s="57"/>
    </row>
    <row r="67" spans="1:10" s="24" customFormat="1" x14ac:dyDescent="0.25">
      <c r="A67" s="36"/>
      <c r="B67" s="37" t="s">
        <v>484</v>
      </c>
      <c r="C67" s="4" t="s">
        <v>521</v>
      </c>
      <c r="D67" s="5">
        <v>1</v>
      </c>
      <c r="E67" s="5" t="s">
        <v>17</v>
      </c>
      <c r="F67" s="58"/>
      <c r="G67" s="58"/>
      <c r="H67" s="44">
        <f t="shared" si="4"/>
        <v>0</v>
      </c>
      <c r="I67" s="57"/>
      <c r="J67" s="57"/>
    </row>
    <row r="68" spans="1:10" s="24" customFormat="1" x14ac:dyDescent="0.25">
      <c r="A68" s="36"/>
      <c r="B68" s="37" t="s">
        <v>485</v>
      </c>
      <c r="C68" s="4" t="s">
        <v>490</v>
      </c>
      <c r="D68" s="5">
        <v>1</v>
      </c>
      <c r="E68" s="5" t="s">
        <v>14</v>
      </c>
      <c r="F68" s="58"/>
      <c r="G68" s="58"/>
      <c r="H68" s="44">
        <f t="shared" si="4"/>
        <v>0</v>
      </c>
      <c r="I68" s="57"/>
      <c r="J68" s="57"/>
    </row>
    <row r="69" spans="1:10" s="24" customFormat="1" x14ac:dyDescent="0.25">
      <c r="A69" s="36"/>
      <c r="B69" s="37" t="s">
        <v>492</v>
      </c>
      <c r="C69" s="4" t="s">
        <v>491</v>
      </c>
      <c r="D69" s="5">
        <v>1</v>
      </c>
      <c r="E69" s="5" t="s">
        <v>14</v>
      </c>
      <c r="F69" s="58"/>
      <c r="G69" s="58"/>
      <c r="H69" s="44">
        <f t="shared" si="4"/>
        <v>0</v>
      </c>
      <c r="I69" s="57"/>
      <c r="J69" s="57"/>
    </row>
    <row r="70" spans="1:10" s="24" customFormat="1" x14ac:dyDescent="0.25">
      <c r="A70" s="36"/>
      <c r="B70" s="37" t="s">
        <v>526</v>
      </c>
      <c r="C70" s="4" t="s">
        <v>77</v>
      </c>
      <c r="D70" s="5">
        <v>1</v>
      </c>
      <c r="E70" s="5" t="s">
        <v>14</v>
      </c>
      <c r="F70" s="58"/>
      <c r="G70" s="58"/>
      <c r="H70" s="44">
        <f t="shared" si="4"/>
        <v>0</v>
      </c>
      <c r="I70" s="57"/>
      <c r="J70" s="57"/>
    </row>
    <row r="71" spans="1:10" s="24" customFormat="1" ht="25.5" x14ac:dyDescent="0.25">
      <c r="A71" s="36"/>
      <c r="B71" s="37" t="s">
        <v>527</v>
      </c>
      <c r="C71" s="4" t="s">
        <v>524</v>
      </c>
      <c r="D71" s="5">
        <v>1</v>
      </c>
      <c r="E71" s="5" t="s">
        <v>14</v>
      </c>
      <c r="F71" s="58"/>
      <c r="G71" s="58"/>
      <c r="H71" s="44">
        <f t="shared" si="4"/>
        <v>0</v>
      </c>
      <c r="I71" s="57"/>
      <c r="J71" s="57"/>
    </row>
    <row r="72" spans="1:10" s="24" customFormat="1" ht="38.25" x14ac:dyDescent="0.25">
      <c r="A72" s="36"/>
      <c r="B72" s="37" t="s">
        <v>530</v>
      </c>
      <c r="C72" s="4" t="s">
        <v>525</v>
      </c>
      <c r="D72" s="5">
        <v>1</v>
      </c>
      <c r="E72" s="5" t="s">
        <v>14</v>
      </c>
      <c r="F72" s="58"/>
      <c r="G72" s="58"/>
      <c r="H72" s="44">
        <f t="shared" si="4"/>
        <v>0</v>
      </c>
      <c r="I72" s="57"/>
      <c r="J72" s="57"/>
    </row>
    <row r="73" spans="1:10" s="24" customFormat="1" x14ac:dyDescent="0.25">
      <c r="A73" s="36"/>
      <c r="B73" s="37" t="s">
        <v>478</v>
      </c>
      <c r="C73" s="4" t="s">
        <v>481</v>
      </c>
      <c r="D73" s="5"/>
      <c r="E73" s="5"/>
      <c r="F73" s="58"/>
      <c r="G73" s="58"/>
      <c r="H73" s="38"/>
      <c r="I73" s="57"/>
      <c r="J73" s="57"/>
    </row>
    <row r="74" spans="1:10" s="24" customFormat="1" x14ac:dyDescent="0.25">
      <c r="A74" s="36"/>
      <c r="B74" s="37" t="s">
        <v>486</v>
      </c>
      <c r="C74" s="4" t="s">
        <v>75</v>
      </c>
      <c r="D74" s="5">
        <v>3</v>
      </c>
      <c r="E74" s="5" t="s">
        <v>14</v>
      </c>
      <c r="F74" s="58"/>
      <c r="G74" s="58"/>
      <c r="H74" s="44">
        <f t="shared" si="4"/>
        <v>0</v>
      </c>
      <c r="I74" s="57"/>
      <c r="J74" s="57"/>
    </row>
    <row r="75" spans="1:10" s="24" customFormat="1" x14ac:dyDescent="0.25">
      <c r="A75" s="36"/>
      <c r="B75" s="37" t="s">
        <v>487</v>
      </c>
      <c r="C75" s="4" t="s">
        <v>76</v>
      </c>
      <c r="D75" s="5">
        <v>3</v>
      </c>
      <c r="E75" s="5" t="s">
        <v>14</v>
      </c>
      <c r="F75" s="58"/>
      <c r="G75" s="58"/>
      <c r="H75" s="44">
        <f t="shared" si="4"/>
        <v>0</v>
      </c>
      <c r="I75" s="57"/>
      <c r="J75" s="57"/>
    </row>
    <row r="76" spans="1:10" s="24" customFormat="1" x14ac:dyDescent="0.25">
      <c r="A76" s="36"/>
      <c r="B76" s="37" t="s">
        <v>488</v>
      </c>
      <c r="C76" s="4" t="s">
        <v>77</v>
      </c>
      <c r="D76" s="5">
        <v>3</v>
      </c>
      <c r="E76" s="5" t="s">
        <v>14</v>
      </c>
      <c r="F76" s="58"/>
      <c r="G76" s="58"/>
      <c r="H76" s="44">
        <f t="shared" si="4"/>
        <v>0</v>
      </c>
      <c r="I76" s="57"/>
      <c r="J76" s="57"/>
    </row>
    <row r="77" spans="1:10" s="24" customFormat="1" ht="15.75" thickBot="1" x14ac:dyDescent="0.3">
      <c r="A77" s="36"/>
      <c r="B77" s="37" t="s">
        <v>489</v>
      </c>
      <c r="C77" s="4" t="s">
        <v>78</v>
      </c>
      <c r="D77" s="5">
        <v>3</v>
      </c>
      <c r="E77" s="5" t="s">
        <v>14</v>
      </c>
      <c r="F77" s="58"/>
      <c r="G77" s="58"/>
      <c r="H77" s="44">
        <f t="shared" si="4"/>
        <v>0</v>
      </c>
      <c r="I77" s="57"/>
      <c r="J77" s="57"/>
    </row>
    <row r="78" spans="1:10" ht="15.75" thickBot="1" x14ac:dyDescent="0.3">
      <c r="A78" s="39"/>
      <c r="B78" s="40"/>
      <c r="C78" s="23" t="s">
        <v>79</v>
      </c>
      <c r="D78" s="23"/>
      <c r="E78" s="23"/>
      <c r="F78" s="67">
        <f>SUMPRODUCT(D12:D77,F12:F77)</f>
        <v>0</v>
      </c>
      <c r="G78" s="67">
        <f>SUMPRODUCT(D12:D77,G12:G77)</f>
        <v>0</v>
      </c>
      <c r="H78" s="41">
        <f>SUM(H12:H77)</f>
        <v>0</v>
      </c>
    </row>
    <row r="79" spans="1:10" x14ac:dyDescent="0.25">
      <c r="A79" s="28"/>
      <c r="B79" s="29" t="s">
        <v>80</v>
      </c>
      <c r="C79" s="30" t="s">
        <v>81</v>
      </c>
      <c r="D79" s="31"/>
      <c r="E79" s="31"/>
      <c r="F79" s="32"/>
      <c r="G79" s="32"/>
      <c r="H79" s="33"/>
    </row>
    <row r="80" spans="1:10" x14ac:dyDescent="0.25">
      <c r="A80" s="42"/>
      <c r="B80" s="197">
        <v>1</v>
      </c>
      <c r="C80" s="216" t="s">
        <v>82</v>
      </c>
      <c r="D80" s="217"/>
      <c r="E80" s="217"/>
      <c r="F80" s="217"/>
      <c r="G80" s="217"/>
      <c r="H80" s="218"/>
    </row>
    <row r="81" spans="1:10" s="24" customFormat="1" x14ac:dyDescent="0.25">
      <c r="A81" s="36"/>
      <c r="B81" s="37" t="s">
        <v>13</v>
      </c>
      <c r="C81" s="4" t="s">
        <v>83</v>
      </c>
      <c r="D81" s="5">
        <v>18</v>
      </c>
      <c r="E81" s="5" t="s">
        <v>17</v>
      </c>
      <c r="F81" s="58"/>
      <c r="G81" s="58"/>
      <c r="H81" s="44">
        <f t="shared" ref="H81:H91" si="5">SUM(F81,G81)*D81</f>
        <v>0</v>
      </c>
      <c r="I81" s="57"/>
      <c r="J81" s="57"/>
    </row>
    <row r="82" spans="1:10" s="24" customFormat="1" x14ac:dyDescent="0.25">
      <c r="A82" s="36"/>
      <c r="B82" s="37" t="s">
        <v>16</v>
      </c>
      <c r="C82" s="4" t="s">
        <v>84</v>
      </c>
      <c r="D82" s="5">
        <v>1</v>
      </c>
      <c r="E82" s="5" t="s">
        <v>14</v>
      </c>
      <c r="F82" s="58"/>
      <c r="G82" s="58"/>
      <c r="H82" s="44">
        <f t="shared" si="5"/>
        <v>0</v>
      </c>
      <c r="I82" s="57"/>
      <c r="J82" s="57"/>
    </row>
    <row r="83" spans="1:10" s="24" customFormat="1" ht="25.5" x14ac:dyDescent="0.25">
      <c r="A83" s="36"/>
      <c r="B83" s="37" t="s">
        <v>18</v>
      </c>
      <c r="C83" s="4" t="s">
        <v>570</v>
      </c>
      <c r="D83" s="99">
        <v>2</v>
      </c>
      <c r="E83" s="99" t="s">
        <v>11</v>
      </c>
      <c r="F83" s="100"/>
      <c r="G83" s="100"/>
      <c r="H83" s="44">
        <f t="shared" si="5"/>
        <v>0</v>
      </c>
      <c r="I83" s="57"/>
      <c r="J83" s="57"/>
    </row>
    <row r="84" spans="1:10" s="24" customFormat="1" ht="25.5" x14ac:dyDescent="0.25">
      <c r="A84" s="36"/>
      <c r="B84" s="37" t="s">
        <v>20</v>
      </c>
      <c r="C84" s="4" t="s">
        <v>571</v>
      </c>
      <c r="D84" s="99">
        <v>1</v>
      </c>
      <c r="E84" s="99" t="s">
        <v>11</v>
      </c>
      <c r="F84" s="100"/>
      <c r="G84" s="100"/>
      <c r="H84" s="44">
        <f t="shared" si="5"/>
        <v>0</v>
      </c>
      <c r="I84" s="57"/>
      <c r="J84" s="57"/>
    </row>
    <row r="85" spans="1:10" s="24" customFormat="1" x14ac:dyDescent="0.25">
      <c r="A85" s="36"/>
      <c r="B85" s="37" t="s">
        <v>21</v>
      </c>
      <c r="C85" s="4" t="s">
        <v>85</v>
      </c>
      <c r="D85" s="5">
        <v>21</v>
      </c>
      <c r="E85" s="5" t="s">
        <v>17</v>
      </c>
      <c r="F85" s="58"/>
      <c r="G85" s="58"/>
      <c r="H85" s="44">
        <f t="shared" si="5"/>
        <v>0</v>
      </c>
      <c r="I85" s="57"/>
      <c r="J85" s="57"/>
    </row>
    <row r="86" spans="1:10" s="24" customFormat="1" x14ac:dyDescent="0.25">
      <c r="A86" s="36"/>
      <c r="B86" s="37" t="s">
        <v>22</v>
      </c>
      <c r="C86" s="4" t="s">
        <v>73</v>
      </c>
      <c r="D86" s="5">
        <v>1</v>
      </c>
      <c r="E86" s="5" t="s">
        <v>11</v>
      </c>
      <c r="F86" s="58"/>
      <c r="G86" s="58"/>
      <c r="H86" s="44">
        <f t="shared" si="5"/>
        <v>0</v>
      </c>
      <c r="I86" s="57"/>
      <c r="J86" s="57"/>
    </row>
    <row r="87" spans="1:10" s="24" customFormat="1" ht="25.5" x14ac:dyDescent="0.25">
      <c r="A87" s="36"/>
      <c r="B87" s="37" t="s">
        <v>23</v>
      </c>
      <c r="C87" s="4" t="s">
        <v>522</v>
      </c>
      <c r="D87" s="5">
        <v>13</v>
      </c>
      <c r="E87" s="5" t="s">
        <v>17</v>
      </c>
      <c r="F87" s="58"/>
      <c r="G87" s="58"/>
      <c r="H87" s="44">
        <f t="shared" si="5"/>
        <v>0</v>
      </c>
      <c r="I87" s="57"/>
      <c r="J87" s="57"/>
    </row>
    <row r="88" spans="1:10" s="24" customFormat="1" ht="38.25" x14ac:dyDescent="0.25">
      <c r="A88" s="36"/>
      <c r="B88" s="37" t="s">
        <v>24</v>
      </c>
      <c r="C88" s="4" t="s">
        <v>523</v>
      </c>
      <c r="D88" s="5">
        <v>20</v>
      </c>
      <c r="E88" s="5" t="s">
        <v>17</v>
      </c>
      <c r="F88" s="58"/>
      <c r="G88" s="58"/>
      <c r="H88" s="44">
        <f t="shared" si="5"/>
        <v>0</v>
      </c>
      <c r="I88" s="57"/>
      <c r="J88" s="57"/>
    </row>
    <row r="89" spans="1:10" s="24" customFormat="1" ht="25.5" x14ac:dyDescent="0.25">
      <c r="A89" s="36"/>
      <c r="B89" s="37" t="s">
        <v>25</v>
      </c>
      <c r="C89" s="4" t="s">
        <v>595</v>
      </c>
      <c r="D89" s="5">
        <v>13</v>
      </c>
      <c r="E89" s="5" t="s">
        <v>17</v>
      </c>
      <c r="F89" s="58"/>
      <c r="G89" s="58"/>
      <c r="H89" s="44">
        <f t="shared" si="5"/>
        <v>0</v>
      </c>
      <c r="I89" s="57"/>
      <c r="J89" s="57"/>
    </row>
    <row r="90" spans="1:10" x14ac:dyDescent="0.25">
      <c r="A90" s="42"/>
      <c r="B90" s="197">
        <v>2</v>
      </c>
      <c r="C90" s="219" t="s">
        <v>86</v>
      </c>
      <c r="D90" s="220"/>
      <c r="E90" s="220"/>
      <c r="F90" s="220"/>
      <c r="G90" s="220"/>
      <c r="H90" s="221"/>
    </row>
    <row r="91" spans="1:10" s="24" customFormat="1" ht="15.75" thickBot="1" x14ac:dyDescent="0.3">
      <c r="A91" s="36"/>
      <c r="B91" s="95" t="s">
        <v>51</v>
      </c>
      <c r="C91" s="96" t="s">
        <v>639</v>
      </c>
      <c r="D91" s="97">
        <v>42</v>
      </c>
      <c r="E91" s="97" t="s">
        <v>17</v>
      </c>
      <c r="F91" s="98"/>
      <c r="G91" s="98"/>
      <c r="H91" s="44">
        <f t="shared" si="5"/>
        <v>0</v>
      </c>
      <c r="I91" s="57"/>
      <c r="J91" s="57"/>
    </row>
    <row r="92" spans="1:10" ht="15.75" thickBot="1" x14ac:dyDescent="0.3">
      <c r="A92" s="39"/>
      <c r="B92" s="40"/>
      <c r="C92" s="23" t="s">
        <v>638</v>
      </c>
      <c r="D92" s="23"/>
      <c r="E92" s="23"/>
      <c r="F92" s="67">
        <f>SUMPRODUCT(D81:D91,F81:F91)</f>
        <v>0</v>
      </c>
      <c r="G92" s="67">
        <f>SUMPRODUCT(D81:D91,G81:G91)</f>
        <v>0</v>
      </c>
      <c r="H92" s="41">
        <f>SUM(H81:H91)</f>
        <v>0</v>
      </c>
    </row>
    <row r="93" spans="1:10" x14ac:dyDescent="0.25">
      <c r="A93" s="28"/>
      <c r="B93" s="29" t="s">
        <v>100</v>
      </c>
      <c r="C93" s="30" t="s">
        <v>87</v>
      </c>
      <c r="D93" s="31"/>
      <c r="E93" s="31"/>
      <c r="F93" s="32"/>
      <c r="G93" s="32"/>
      <c r="H93" s="33"/>
    </row>
    <row r="94" spans="1:10" x14ac:dyDescent="0.25">
      <c r="A94" s="42"/>
      <c r="B94" s="35">
        <v>1</v>
      </c>
      <c r="C94" s="216" t="s">
        <v>101</v>
      </c>
      <c r="D94" s="217"/>
      <c r="E94" s="217"/>
      <c r="F94" s="217"/>
      <c r="G94" s="217"/>
      <c r="H94" s="218"/>
    </row>
    <row r="95" spans="1:10" s="24" customFormat="1" ht="25.5" x14ac:dyDescent="0.25">
      <c r="A95" s="36"/>
      <c r="B95" s="91" t="s">
        <v>13</v>
      </c>
      <c r="C95" s="4" t="s">
        <v>531</v>
      </c>
      <c r="D95" s="99">
        <v>3</v>
      </c>
      <c r="E95" s="99" t="s">
        <v>17</v>
      </c>
      <c r="F95" s="100"/>
      <c r="G95" s="100"/>
      <c r="H95" s="44">
        <f t="shared" ref="H95:H100" si="6">SUM(F95,G95)*D95</f>
        <v>0</v>
      </c>
      <c r="I95" s="57"/>
      <c r="J95" s="57"/>
    </row>
    <row r="96" spans="1:10" s="24" customFormat="1" x14ac:dyDescent="0.25">
      <c r="A96" s="36"/>
      <c r="B96" s="91" t="s">
        <v>16</v>
      </c>
      <c r="C96" s="4" t="s">
        <v>504</v>
      </c>
      <c r="D96" s="5">
        <v>1</v>
      </c>
      <c r="E96" s="5" t="s">
        <v>11</v>
      </c>
      <c r="F96" s="66"/>
      <c r="G96" s="58"/>
      <c r="H96" s="44">
        <f t="shared" si="6"/>
        <v>0</v>
      </c>
      <c r="I96" s="57"/>
      <c r="J96" s="57"/>
    </row>
    <row r="97" spans="1:10" s="24" customFormat="1" x14ac:dyDescent="0.25">
      <c r="A97" s="36"/>
      <c r="B97" s="91" t="s">
        <v>18</v>
      </c>
      <c r="C97" s="4" t="s">
        <v>505</v>
      </c>
      <c r="D97" s="5">
        <v>1</v>
      </c>
      <c r="E97" s="5" t="s">
        <v>11</v>
      </c>
      <c r="F97" s="66"/>
      <c r="G97" s="58"/>
      <c r="H97" s="44">
        <f t="shared" si="6"/>
        <v>0</v>
      </c>
      <c r="I97" s="57"/>
      <c r="J97" s="57"/>
    </row>
    <row r="98" spans="1:10" s="24" customFormat="1" x14ac:dyDescent="0.25">
      <c r="A98" s="36"/>
      <c r="B98" s="91" t="s">
        <v>20</v>
      </c>
      <c r="C98" s="4" t="s">
        <v>88</v>
      </c>
      <c r="D98" s="5">
        <v>1</v>
      </c>
      <c r="E98" s="5" t="s">
        <v>11</v>
      </c>
      <c r="F98" s="58"/>
      <c r="G98" s="58"/>
      <c r="H98" s="44">
        <f t="shared" si="6"/>
        <v>0</v>
      </c>
      <c r="I98" s="57"/>
      <c r="J98" s="57"/>
    </row>
    <row r="99" spans="1:10" s="24" customFormat="1" ht="25.5" x14ac:dyDescent="0.25">
      <c r="A99" s="36"/>
      <c r="B99" s="91" t="s">
        <v>21</v>
      </c>
      <c r="C99" s="4" t="s">
        <v>466</v>
      </c>
      <c r="D99" s="5">
        <v>1</v>
      </c>
      <c r="E99" s="5" t="s">
        <v>11</v>
      </c>
      <c r="F99" s="58"/>
      <c r="G99" s="58"/>
      <c r="H99" s="44">
        <f t="shared" si="6"/>
        <v>0</v>
      </c>
      <c r="I99" s="57"/>
      <c r="J99" s="57"/>
    </row>
    <row r="100" spans="1:10" s="24" customFormat="1" x14ac:dyDescent="0.25">
      <c r="A100" s="36"/>
      <c r="B100" s="91" t="s">
        <v>22</v>
      </c>
      <c r="C100" s="4" t="s">
        <v>89</v>
      </c>
      <c r="D100" s="5">
        <v>1</v>
      </c>
      <c r="E100" s="5" t="s">
        <v>11</v>
      </c>
      <c r="F100" s="58"/>
      <c r="G100" s="58"/>
      <c r="H100" s="44">
        <f t="shared" si="6"/>
        <v>0</v>
      </c>
      <c r="I100" s="57"/>
      <c r="J100" s="57"/>
    </row>
    <row r="101" spans="1:10" s="24" customFormat="1" x14ac:dyDescent="0.25">
      <c r="A101" s="36"/>
      <c r="B101" s="37"/>
      <c r="C101" s="4" t="s">
        <v>90</v>
      </c>
      <c r="D101" s="26"/>
      <c r="E101" s="5"/>
      <c r="F101" s="6"/>
      <c r="G101" s="6"/>
      <c r="H101" s="38"/>
      <c r="I101" s="57"/>
      <c r="J101" s="57"/>
    </row>
    <row r="102" spans="1:10" s="24" customFormat="1" x14ac:dyDescent="0.25">
      <c r="A102" s="36"/>
      <c r="B102" s="37"/>
      <c r="C102" s="4" t="s">
        <v>91</v>
      </c>
      <c r="D102" s="26"/>
      <c r="E102" s="5"/>
      <c r="F102" s="6"/>
      <c r="G102" s="6"/>
      <c r="H102" s="38"/>
      <c r="I102" s="57"/>
      <c r="J102" s="57"/>
    </row>
    <row r="103" spans="1:10" s="24" customFormat="1" x14ac:dyDescent="0.25">
      <c r="A103" s="36"/>
      <c r="B103" s="37"/>
      <c r="C103" s="4" t="s">
        <v>92</v>
      </c>
      <c r="D103" s="26"/>
      <c r="E103" s="5"/>
      <c r="F103" s="6"/>
      <c r="G103" s="6"/>
      <c r="H103" s="38"/>
      <c r="I103" s="57"/>
      <c r="J103" s="57"/>
    </row>
    <row r="104" spans="1:10" s="24" customFormat="1" x14ac:dyDescent="0.25">
      <c r="A104" s="36"/>
      <c r="B104" s="37"/>
      <c r="C104" s="4" t="s">
        <v>93</v>
      </c>
      <c r="D104" s="26"/>
      <c r="E104" s="5"/>
      <c r="F104" s="6"/>
      <c r="G104" s="6"/>
      <c r="H104" s="38"/>
      <c r="I104" s="57"/>
      <c r="J104" s="57"/>
    </row>
    <row r="105" spans="1:10" s="24" customFormat="1" x14ac:dyDescent="0.25">
      <c r="A105" s="36"/>
      <c r="B105" s="37"/>
      <c r="C105" s="4" t="s">
        <v>94</v>
      </c>
      <c r="D105" s="26"/>
      <c r="E105" s="5"/>
      <c r="F105" s="6"/>
      <c r="G105" s="6"/>
      <c r="H105" s="38"/>
      <c r="I105" s="57"/>
      <c r="J105" s="57"/>
    </row>
    <row r="106" spans="1:10" s="24" customFormat="1" x14ac:dyDescent="0.25">
      <c r="A106" s="36"/>
      <c r="B106" s="37"/>
      <c r="C106" s="4" t="s">
        <v>95</v>
      </c>
      <c r="D106" s="26"/>
      <c r="E106" s="5"/>
      <c r="F106" s="6"/>
      <c r="G106" s="6"/>
      <c r="H106" s="38"/>
      <c r="I106" s="57"/>
      <c r="J106" s="57"/>
    </row>
    <row r="107" spans="1:10" s="24" customFormat="1" x14ac:dyDescent="0.25">
      <c r="A107" s="36"/>
      <c r="B107" s="37" t="s">
        <v>23</v>
      </c>
      <c r="C107" s="4" t="s">
        <v>96</v>
      </c>
      <c r="D107" s="5">
        <v>1</v>
      </c>
      <c r="E107" s="5" t="s">
        <v>97</v>
      </c>
      <c r="F107" s="58"/>
      <c r="G107" s="58"/>
      <c r="H107" s="44">
        <f t="shared" ref="H107:H108" si="7">SUM(F107,G107)*D107</f>
        <v>0</v>
      </c>
      <c r="I107" s="57"/>
      <c r="J107" s="57"/>
    </row>
    <row r="108" spans="1:10" s="24" customFormat="1" x14ac:dyDescent="0.25">
      <c r="A108" s="108"/>
      <c r="B108" s="112" t="s">
        <v>24</v>
      </c>
      <c r="C108" s="113" t="s">
        <v>99</v>
      </c>
      <c r="D108" s="110">
        <v>1</v>
      </c>
      <c r="E108" s="110" t="s">
        <v>97</v>
      </c>
      <c r="F108" s="114"/>
      <c r="G108" s="114"/>
      <c r="H108" s="44">
        <f t="shared" si="7"/>
        <v>0</v>
      </c>
      <c r="I108" s="57"/>
      <c r="J108" s="57"/>
    </row>
    <row r="109" spans="1:10" x14ac:dyDescent="0.25">
      <c r="A109" s="42"/>
      <c r="B109" s="35">
        <v>2</v>
      </c>
      <c r="C109" s="216" t="s">
        <v>102</v>
      </c>
      <c r="D109" s="217"/>
      <c r="E109" s="217"/>
      <c r="F109" s="217"/>
      <c r="G109" s="217"/>
      <c r="H109" s="218"/>
    </row>
    <row r="110" spans="1:10" s="24" customFormat="1" x14ac:dyDescent="0.25">
      <c r="A110" s="36"/>
      <c r="B110" s="37" t="s">
        <v>51</v>
      </c>
      <c r="C110" s="101" t="s">
        <v>103</v>
      </c>
      <c r="D110" s="101"/>
      <c r="E110" s="101"/>
      <c r="F110" s="102"/>
      <c r="G110" s="102"/>
      <c r="H110" s="103"/>
      <c r="I110" s="57"/>
      <c r="J110" s="57"/>
    </row>
    <row r="111" spans="1:10" s="24" customFormat="1" x14ac:dyDescent="0.25">
      <c r="A111" s="36"/>
      <c r="B111" s="37" t="s">
        <v>104</v>
      </c>
      <c r="C111" s="101" t="s">
        <v>280</v>
      </c>
      <c r="D111" s="5">
        <v>23</v>
      </c>
      <c r="E111" s="5" t="s">
        <v>11</v>
      </c>
      <c r="F111" s="104"/>
      <c r="G111" s="104"/>
      <c r="H111" s="44">
        <f t="shared" ref="H111:H142" si="8">SUM(F111,G111)*D111</f>
        <v>0</v>
      </c>
      <c r="I111" s="57"/>
      <c r="J111" s="57"/>
    </row>
    <row r="112" spans="1:10" s="24" customFormat="1" x14ac:dyDescent="0.25">
      <c r="A112" s="36"/>
      <c r="B112" s="37" t="s">
        <v>105</v>
      </c>
      <c r="C112" s="101" t="s">
        <v>281</v>
      </c>
      <c r="D112" s="5">
        <v>1</v>
      </c>
      <c r="E112" s="5" t="s">
        <v>11</v>
      </c>
      <c r="F112" s="104"/>
      <c r="G112" s="104"/>
      <c r="H112" s="44">
        <f t="shared" si="8"/>
        <v>0</v>
      </c>
      <c r="I112" s="57"/>
      <c r="J112" s="57"/>
    </row>
    <row r="113" spans="1:10" s="24" customFormat="1" x14ac:dyDescent="0.25">
      <c r="A113" s="36"/>
      <c r="B113" s="37" t="s">
        <v>106</v>
      </c>
      <c r="C113" s="101" t="s">
        <v>534</v>
      </c>
      <c r="D113" s="5">
        <v>1</v>
      </c>
      <c r="E113" s="5" t="s">
        <v>11</v>
      </c>
      <c r="F113" s="104"/>
      <c r="G113" s="104"/>
      <c r="H113" s="44">
        <f t="shared" si="8"/>
        <v>0</v>
      </c>
      <c r="I113" s="57"/>
      <c r="J113" s="57"/>
    </row>
    <row r="114" spans="1:10" s="24" customFormat="1" x14ac:dyDescent="0.25">
      <c r="A114" s="36"/>
      <c r="B114" s="37" t="s">
        <v>107</v>
      </c>
      <c r="C114" s="101" t="s">
        <v>535</v>
      </c>
      <c r="D114" s="5">
        <v>2</v>
      </c>
      <c r="E114" s="5" t="s">
        <v>11</v>
      </c>
      <c r="F114" s="104"/>
      <c r="G114" s="104"/>
      <c r="H114" s="44">
        <f t="shared" si="8"/>
        <v>0</v>
      </c>
      <c r="I114" s="57"/>
      <c r="J114" s="57"/>
    </row>
    <row r="115" spans="1:10" s="24" customFormat="1" x14ac:dyDescent="0.25">
      <c r="A115" s="36"/>
      <c r="B115" s="37" t="s">
        <v>108</v>
      </c>
      <c r="C115" s="101" t="s">
        <v>536</v>
      </c>
      <c r="D115" s="5">
        <v>1</v>
      </c>
      <c r="E115" s="5" t="s">
        <v>11</v>
      </c>
      <c r="F115" s="104"/>
      <c r="G115" s="104"/>
      <c r="H115" s="44">
        <f t="shared" si="8"/>
        <v>0</v>
      </c>
      <c r="I115" s="57"/>
      <c r="J115" s="57"/>
    </row>
    <row r="116" spans="1:10" s="24" customFormat="1" ht="38.25" x14ac:dyDescent="0.25">
      <c r="A116" s="36"/>
      <c r="B116" s="37" t="s">
        <v>52</v>
      </c>
      <c r="C116" s="101" t="s">
        <v>109</v>
      </c>
      <c r="D116" s="105"/>
      <c r="E116" s="106"/>
      <c r="F116" s="107"/>
      <c r="G116" s="107"/>
      <c r="H116" s="38"/>
      <c r="I116" s="57"/>
      <c r="J116" s="57"/>
    </row>
    <row r="117" spans="1:10" s="24" customFormat="1" x14ac:dyDescent="0.25">
      <c r="A117" s="36"/>
      <c r="B117" s="37" t="s">
        <v>110</v>
      </c>
      <c r="C117" s="101" t="s">
        <v>537</v>
      </c>
      <c r="D117" s="5">
        <v>1</v>
      </c>
      <c r="E117" s="5" t="s">
        <v>11</v>
      </c>
      <c r="F117" s="104"/>
      <c r="G117" s="104"/>
      <c r="H117" s="44">
        <f t="shared" si="8"/>
        <v>0</v>
      </c>
      <c r="I117" s="57"/>
      <c r="J117" s="57"/>
    </row>
    <row r="118" spans="1:10" s="24" customFormat="1" x14ac:dyDescent="0.25">
      <c r="A118" s="36"/>
      <c r="B118" s="37" t="s">
        <v>479</v>
      </c>
      <c r="C118" s="101" t="s">
        <v>538</v>
      </c>
      <c r="D118" s="5">
        <v>1</v>
      </c>
      <c r="E118" s="5" t="s">
        <v>11</v>
      </c>
      <c r="F118" s="104"/>
      <c r="G118" s="104"/>
      <c r="H118" s="44">
        <f t="shared" si="8"/>
        <v>0</v>
      </c>
      <c r="I118" s="57"/>
      <c r="J118" s="57"/>
    </row>
    <row r="119" spans="1:10" s="24" customFormat="1" x14ac:dyDescent="0.25">
      <c r="A119" s="36"/>
      <c r="B119" s="37" t="s">
        <v>111</v>
      </c>
      <c r="C119" s="101" t="s">
        <v>539</v>
      </c>
      <c r="D119" s="5">
        <v>1</v>
      </c>
      <c r="E119" s="5" t="s">
        <v>11</v>
      </c>
      <c r="F119" s="104"/>
      <c r="G119" s="104"/>
      <c r="H119" s="44">
        <f t="shared" si="8"/>
        <v>0</v>
      </c>
      <c r="I119" s="57"/>
      <c r="J119" s="57"/>
    </row>
    <row r="120" spans="1:10" s="24" customFormat="1" x14ac:dyDescent="0.25">
      <c r="A120" s="36"/>
      <c r="B120" s="37" t="s">
        <v>112</v>
      </c>
      <c r="C120" s="101" t="s">
        <v>540</v>
      </c>
      <c r="D120" s="5">
        <v>1</v>
      </c>
      <c r="E120" s="5" t="s">
        <v>11</v>
      </c>
      <c r="F120" s="104"/>
      <c r="G120" s="104"/>
      <c r="H120" s="44">
        <f t="shared" si="8"/>
        <v>0</v>
      </c>
      <c r="I120" s="57"/>
      <c r="J120" s="57"/>
    </row>
    <row r="121" spans="1:10" s="24" customFormat="1" x14ac:dyDescent="0.25">
      <c r="A121" s="36"/>
      <c r="B121" s="37" t="s">
        <v>113</v>
      </c>
      <c r="C121" s="101" t="s">
        <v>541</v>
      </c>
      <c r="D121" s="5">
        <v>1</v>
      </c>
      <c r="E121" s="5" t="s">
        <v>11</v>
      </c>
      <c r="F121" s="104"/>
      <c r="G121" s="104"/>
      <c r="H121" s="44">
        <f t="shared" si="8"/>
        <v>0</v>
      </c>
      <c r="I121" s="57"/>
      <c r="J121" s="57"/>
    </row>
    <row r="122" spans="1:10" s="24" customFormat="1" x14ac:dyDescent="0.25">
      <c r="A122" s="36"/>
      <c r="B122" s="37" t="s">
        <v>114</v>
      </c>
      <c r="C122" s="101" t="s">
        <v>542</v>
      </c>
      <c r="D122" s="5">
        <v>1</v>
      </c>
      <c r="E122" s="5" t="s">
        <v>11</v>
      </c>
      <c r="F122" s="104"/>
      <c r="G122" s="104"/>
      <c r="H122" s="44">
        <f t="shared" si="8"/>
        <v>0</v>
      </c>
      <c r="I122" s="57"/>
      <c r="J122" s="57"/>
    </row>
    <row r="123" spans="1:10" s="24" customFormat="1" x14ac:dyDescent="0.25">
      <c r="A123" s="36"/>
      <c r="B123" s="37" t="s">
        <v>115</v>
      </c>
      <c r="C123" s="101" t="s">
        <v>543</v>
      </c>
      <c r="D123" s="5">
        <v>1</v>
      </c>
      <c r="E123" s="5" t="s">
        <v>11</v>
      </c>
      <c r="F123" s="104"/>
      <c r="G123" s="104"/>
      <c r="H123" s="44">
        <f t="shared" si="8"/>
        <v>0</v>
      </c>
      <c r="I123" s="57"/>
      <c r="J123" s="57"/>
    </row>
    <row r="124" spans="1:10" s="24" customFormat="1" x14ac:dyDescent="0.25">
      <c r="A124" s="36"/>
      <c r="B124" s="37" t="s">
        <v>53</v>
      </c>
      <c r="C124" s="101" t="s">
        <v>546</v>
      </c>
      <c r="D124" s="5"/>
      <c r="E124" s="5"/>
      <c r="F124" s="104"/>
      <c r="G124" s="104"/>
      <c r="H124" s="38"/>
      <c r="I124" s="57"/>
      <c r="J124" s="57"/>
    </row>
    <row r="125" spans="1:10" s="24" customFormat="1" x14ac:dyDescent="0.25">
      <c r="A125" s="36"/>
      <c r="B125" s="37" t="s">
        <v>117</v>
      </c>
      <c r="C125" s="101" t="s">
        <v>547</v>
      </c>
      <c r="D125" s="5">
        <v>1</v>
      </c>
      <c r="E125" s="5" t="s">
        <v>11</v>
      </c>
      <c r="F125" s="104"/>
      <c r="G125" s="104"/>
      <c r="H125" s="44">
        <f t="shared" si="8"/>
        <v>0</v>
      </c>
      <c r="I125" s="57"/>
      <c r="J125" s="57"/>
    </row>
    <row r="126" spans="1:10" s="24" customFormat="1" x14ac:dyDescent="0.25">
      <c r="A126" s="36"/>
      <c r="B126" s="37" t="s">
        <v>118</v>
      </c>
      <c r="C126" s="101" t="s">
        <v>548</v>
      </c>
      <c r="D126" s="5">
        <v>1</v>
      </c>
      <c r="E126" s="5" t="s">
        <v>11</v>
      </c>
      <c r="F126" s="104"/>
      <c r="G126" s="104"/>
      <c r="H126" s="44">
        <f t="shared" si="8"/>
        <v>0</v>
      </c>
      <c r="I126" s="57"/>
      <c r="J126" s="57"/>
    </row>
    <row r="127" spans="1:10" s="24" customFormat="1" x14ac:dyDescent="0.25">
      <c r="A127" s="36"/>
      <c r="B127" s="37" t="s">
        <v>119</v>
      </c>
      <c r="C127" s="101" t="s">
        <v>549</v>
      </c>
      <c r="D127" s="5">
        <v>1</v>
      </c>
      <c r="E127" s="5" t="s">
        <v>11</v>
      </c>
      <c r="F127" s="104"/>
      <c r="G127" s="104"/>
      <c r="H127" s="44">
        <f t="shared" si="8"/>
        <v>0</v>
      </c>
      <c r="I127" s="57"/>
      <c r="J127" s="57"/>
    </row>
    <row r="128" spans="1:10" s="24" customFormat="1" ht="38.25" x14ac:dyDescent="0.25">
      <c r="A128" s="36"/>
      <c r="B128" s="37" t="s">
        <v>54</v>
      </c>
      <c r="C128" s="101" t="s">
        <v>116</v>
      </c>
      <c r="D128" s="105"/>
      <c r="E128" s="106"/>
      <c r="F128" s="107"/>
      <c r="G128" s="107"/>
      <c r="H128" s="38"/>
      <c r="I128" s="57"/>
      <c r="J128" s="57"/>
    </row>
    <row r="129" spans="1:10" s="24" customFormat="1" x14ac:dyDescent="0.25">
      <c r="A129" s="36"/>
      <c r="B129" s="37" t="s">
        <v>292</v>
      </c>
      <c r="C129" s="101" t="s">
        <v>550</v>
      </c>
      <c r="D129" s="5">
        <v>1</v>
      </c>
      <c r="E129" s="5" t="s">
        <v>11</v>
      </c>
      <c r="F129" s="104"/>
      <c r="G129" s="104"/>
      <c r="H129" s="44">
        <f t="shared" si="8"/>
        <v>0</v>
      </c>
      <c r="I129" s="57"/>
      <c r="J129" s="57"/>
    </row>
    <row r="130" spans="1:10" s="24" customFormat="1" x14ac:dyDescent="0.25">
      <c r="A130" s="36"/>
      <c r="B130" s="37" t="s">
        <v>294</v>
      </c>
      <c r="C130" s="101" t="s">
        <v>551</v>
      </c>
      <c r="D130" s="5">
        <v>2</v>
      </c>
      <c r="E130" s="5" t="s">
        <v>11</v>
      </c>
      <c r="F130" s="104"/>
      <c r="G130" s="104"/>
      <c r="H130" s="44">
        <f t="shared" si="8"/>
        <v>0</v>
      </c>
      <c r="I130" s="57"/>
      <c r="J130" s="57"/>
    </row>
    <row r="131" spans="1:10" s="24" customFormat="1" x14ac:dyDescent="0.25">
      <c r="A131" s="36"/>
      <c r="B131" s="37" t="s">
        <v>296</v>
      </c>
      <c r="C131" s="101" t="s">
        <v>552</v>
      </c>
      <c r="D131" s="5">
        <v>2</v>
      </c>
      <c r="E131" s="5" t="s">
        <v>11</v>
      </c>
      <c r="F131" s="104"/>
      <c r="G131" s="104"/>
      <c r="H131" s="44">
        <f t="shared" si="8"/>
        <v>0</v>
      </c>
      <c r="I131" s="57"/>
      <c r="J131" s="57"/>
    </row>
    <row r="132" spans="1:10" s="24" customFormat="1" x14ac:dyDescent="0.25">
      <c r="A132" s="36"/>
      <c r="B132" s="37" t="s">
        <v>298</v>
      </c>
      <c r="C132" s="101" t="s">
        <v>553</v>
      </c>
      <c r="D132" s="5">
        <v>2</v>
      </c>
      <c r="E132" s="5" t="s">
        <v>11</v>
      </c>
      <c r="F132" s="104"/>
      <c r="G132" s="104"/>
      <c r="H132" s="44">
        <f t="shared" si="8"/>
        <v>0</v>
      </c>
      <c r="I132" s="57"/>
      <c r="J132" s="57"/>
    </row>
    <row r="133" spans="1:10" s="24" customFormat="1" x14ac:dyDescent="0.25">
      <c r="A133" s="36"/>
      <c r="B133" s="37" t="s">
        <v>544</v>
      </c>
      <c r="C133" s="101" t="s">
        <v>554</v>
      </c>
      <c r="D133" s="5">
        <v>1</v>
      </c>
      <c r="E133" s="5" t="s">
        <v>11</v>
      </c>
      <c r="F133" s="104"/>
      <c r="G133" s="104"/>
      <c r="H133" s="44">
        <f t="shared" si="8"/>
        <v>0</v>
      </c>
      <c r="I133" s="57"/>
      <c r="J133" s="57"/>
    </row>
    <row r="134" spans="1:10" s="24" customFormat="1" x14ac:dyDescent="0.25">
      <c r="A134" s="108"/>
      <c r="B134" s="37" t="s">
        <v>545</v>
      </c>
      <c r="C134" s="109" t="s">
        <v>555</v>
      </c>
      <c r="D134" s="110">
        <v>1</v>
      </c>
      <c r="E134" s="110" t="s">
        <v>11</v>
      </c>
      <c r="F134" s="111"/>
      <c r="G134" s="111"/>
      <c r="H134" s="44">
        <f t="shared" si="8"/>
        <v>0</v>
      </c>
      <c r="I134" s="57"/>
      <c r="J134" s="57"/>
    </row>
    <row r="135" spans="1:10" s="24" customFormat="1" x14ac:dyDescent="0.25">
      <c r="A135" s="36"/>
      <c r="B135" s="37" t="s">
        <v>55</v>
      </c>
      <c r="C135" s="4" t="s">
        <v>122</v>
      </c>
      <c r="D135" s="26" t="s">
        <v>123</v>
      </c>
      <c r="E135" s="5" t="s">
        <v>123</v>
      </c>
      <c r="F135" s="6"/>
      <c r="G135" s="6"/>
      <c r="H135" s="38"/>
      <c r="I135" s="57"/>
      <c r="J135" s="57"/>
    </row>
    <row r="136" spans="1:10" s="24" customFormat="1" x14ac:dyDescent="0.25">
      <c r="A136" s="36"/>
      <c r="B136" s="37" t="s">
        <v>120</v>
      </c>
      <c r="C136" s="4" t="s">
        <v>125</v>
      </c>
      <c r="D136" s="5">
        <v>8</v>
      </c>
      <c r="E136" s="5" t="s">
        <v>11</v>
      </c>
      <c r="F136" s="58"/>
      <c r="G136" s="58"/>
      <c r="H136" s="44">
        <f t="shared" si="8"/>
        <v>0</v>
      </c>
      <c r="I136" s="57"/>
      <c r="J136" s="57"/>
    </row>
    <row r="137" spans="1:10" s="24" customFormat="1" x14ac:dyDescent="0.25">
      <c r="A137" s="36"/>
      <c r="B137" s="37" t="s">
        <v>191</v>
      </c>
      <c r="C137" s="4" t="s">
        <v>127</v>
      </c>
      <c r="D137" s="5">
        <v>8</v>
      </c>
      <c r="E137" s="5" t="s">
        <v>11</v>
      </c>
      <c r="F137" s="58"/>
      <c r="G137" s="58"/>
      <c r="H137" s="44">
        <f t="shared" si="8"/>
        <v>0</v>
      </c>
      <c r="I137" s="57"/>
      <c r="J137" s="57"/>
    </row>
    <row r="138" spans="1:10" s="24" customFormat="1" x14ac:dyDescent="0.25">
      <c r="A138" s="36"/>
      <c r="B138" s="37" t="s">
        <v>121</v>
      </c>
      <c r="C138" s="101" t="s">
        <v>556</v>
      </c>
      <c r="D138" s="101"/>
      <c r="E138" s="101"/>
      <c r="F138" s="102"/>
      <c r="G138" s="102"/>
      <c r="H138" s="103"/>
      <c r="I138" s="57"/>
      <c r="J138" s="57"/>
    </row>
    <row r="139" spans="1:10" s="24" customFormat="1" x14ac:dyDescent="0.25">
      <c r="A139" s="36"/>
      <c r="B139" s="37" t="s">
        <v>124</v>
      </c>
      <c r="C139" s="101" t="s">
        <v>558</v>
      </c>
      <c r="D139" s="5">
        <v>1</v>
      </c>
      <c r="E139" s="5" t="s">
        <v>11</v>
      </c>
      <c r="F139" s="104"/>
      <c r="G139" s="104"/>
      <c r="H139" s="44">
        <f t="shared" si="8"/>
        <v>0</v>
      </c>
      <c r="I139" s="57"/>
      <c r="J139" s="57"/>
    </row>
    <row r="140" spans="1:10" s="24" customFormat="1" x14ac:dyDescent="0.25">
      <c r="A140" s="36"/>
      <c r="B140" s="37" t="s">
        <v>126</v>
      </c>
      <c r="C140" s="101" t="s">
        <v>559</v>
      </c>
      <c r="D140" s="5">
        <v>1</v>
      </c>
      <c r="E140" s="5" t="s">
        <v>11</v>
      </c>
      <c r="F140" s="104"/>
      <c r="G140" s="104"/>
      <c r="H140" s="44">
        <f t="shared" si="8"/>
        <v>0</v>
      </c>
      <c r="I140" s="57"/>
      <c r="J140" s="57"/>
    </row>
    <row r="141" spans="1:10" s="24" customFormat="1" x14ac:dyDescent="0.25">
      <c r="A141" s="36"/>
      <c r="B141" s="37" t="s">
        <v>480</v>
      </c>
      <c r="C141" s="101" t="s">
        <v>560</v>
      </c>
      <c r="D141" s="5">
        <v>1</v>
      </c>
      <c r="E141" s="5" t="s">
        <v>11</v>
      </c>
      <c r="F141" s="104"/>
      <c r="G141" s="104"/>
      <c r="H141" s="44">
        <f t="shared" si="8"/>
        <v>0</v>
      </c>
      <c r="I141" s="57"/>
      <c r="J141" s="57"/>
    </row>
    <row r="142" spans="1:10" s="24" customFormat="1" ht="15.75" thickBot="1" x14ac:dyDescent="0.3">
      <c r="A142" s="36"/>
      <c r="B142" s="37" t="s">
        <v>557</v>
      </c>
      <c r="C142" s="101" t="s">
        <v>561</v>
      </c>
      <c r="D142" s="5">
        <v>7</v>
      </c>
      <c r="E142" s="5" t="s">
        <v>11</v>
      </c>
      <c r="F142" s="104"/>
      <c r="G142" s="104"/>
      <c r="H142" s="44">
        <f t="shared" si="8"/>
        <v>0</v>
      </c>
      <c r="I142" s="57"/>
      <c r="J142" s="57"/>
    </row>
    <row r="143" spans="1:10" ht="15.75" thickBot="1" x14ac:dyDescent="0.3">
      <c r="A143" s="39"/>
      <c r="B143" s="40"/>
      <c r="C143" s="23" t="s">
        <v>132</v>
      </c>
      <c r="D143" s="23"/>
      <c r="E143" s="23"/>
      <c r="F143" s="67">
        <f>SUMPRODUCT(D95:D142,F95:F142)</f>
        <v>0</v>
      </c>
      <c r="G143" s="67">
        <f>SUMPRODUCT(D95:D142,G95:G142)</f>
        <v>0</v>
      </c>
      <c r="H143" s="41">
        <f>SUM(H95:H142)</f>
        <v>0</v>
      </c>
    </row>
    <row r="144" spans="1:10" x14ac:dyDescent="0.25">
      <c r="A144" s="28"/>
      <c r="B144" s="29" t="s">
        <v>133</v>
      </c>
      <c r="C144" s="30" t="s">
        <v>134</v>
      </c>
      <c r="D144" s="31"/>
      <c r="E144" s="31"/>
      <c r="F144" s="32"/>
      <c r="G144" s="32"/>
      <c r="H144" s="33"/>
    </row>
    <row r="145" spans="1:10" x14ac:dyDescent="0.25">
      <c r="A145" s="42"/>
      <c r="B145" s="35">
        <v>1</v>
      </c>
      <c r="C145" s="216" t="s">
        <v>135</v>
      </c>
      <c r="D145" s="217"/>
      <c r="E145" s="217"/>
      <c r="F145" s="217"/>
      <c r="G145" s="217"/>
      <c r="H145" s="218"/>
    </row>
    <row r="146" spans="1:10" s="24" customFormat="1" x14ac:dyDescent="0.25">
      <c r="A146" s="36"/>
      <c r="B146" s="37" t="s">
        <v>13</v>
      </c>
      <c r="C146" s="73" t="s">
        <v>136</v>
      </c>
      <c r="D146" s="59"/>
      <c r="E146" s="59"/>
      <c r="F146" s="59"/>
      <c r="G146" s="59"/>
      <c r="H146" s="60"/>
      <c r="I146" s="57"/>
      <c r="J146" s="57"/>
    </row>
    <row r="147" spans="1:10" s="24" customFormat="1" ht="40.5" customHeight="1" x14ac:dyDescent="0.25">
      <c r="A147" s="36"/>
      <c r="B147" s="37" t="s">
        <v>137</v>
      </c>
      <c r="C147" s="73" t="s">
        <v>138</v>
      </c>
      <c r="D147" s="5">
        <v>3</v>
      </c>
      <c r="E147" s="5" t="s">
        <v>17</v>
      </c>
      <c r="F147" s="58"/>
      <c r="G147" s="58"/>
      <c r="H147" s="44">
        <f t="shared" ref="H147:H156" si="9">SUM(F147,G147)*D147</f>
        <v>0</v>
      </c>
      <c r="I147" s="57"/>
      <c r="J147" s="57"/>
    </row>
    <row r="148" spans="1:10" s="24" customFormat="1" x14ac:dyDescent="0.25">
      <c r="A148" s="36"/>
      <c r="B148" s="37" t="s">
        <v>139</v>
      </c>
      <c r="C148" s="61" t="s">
        <v>140</v>
      </c>
      <c r="D148" s="5">
        <v>3</v>
      </c>
      <c r="E148" s="5" t="s">
        <v>17</v>
      </c>
      <c r="F148" s="58"/>
      <c r="G148" s="58"/>
      <c r="H148" s="44">
        <f t="shared" si="9"/>
        <v>0</v>
      </c>
      <c r="I148" s="57"/>
      <c r="J148" s="57"/>
    </row>
    <row r="149" spans="1:10" s="24" customFormat="1" ht="25.5" x14ac:dyDescent="0.25">
      <c r="A149" s="36"/>
      <c r="B149" s="37" t="s">
        <v>141</v>
      </c>
      <c r="C149" s="61" t="s">
        <v>142</v>
      </c>
      <c r="D149" s="5">
        <v>3</v>
      </c>
      <c r="E149" s="5" t="s">
        <v>17</v>
      </c>
      <c r="F149" s="58"/>
      <c r="G149" s="58"/>
      <c r="H149" s="44">
        <f t="shared" si="9"/>
        <v>0</v>
      </c>
      <c r="I149" s="57"/>
      <c r="J149" s="57"/>
    </row>
    <row r="150" spans="1:10" s="24" customFormat="1" ht="25.5" x14ac:dyDescent="0.25">
      <c r="A150" s="36"/>
      <c r="B150" s="37" t="s">
        <v>143</v>
      </c>
      <c r="C150" s="61" t="s">
        <v>144</v>
      </c>
      <c r="D150" s="5">
        <v>1</v>
      </c>
      <c r="E150" s="5" t="s">
        <v>11</v>
      </c>
      <c r="F150" s="58"/>
      <c r="G150" s="58"/>
      <c r="H150" s="44">
        <f t="shared" si="9"/>
        <v>0</v>
      </c>
      <c r="I150" s="57"/>
      <c r="J150" s="57"/>
    </row>
    <row r="151" spans="1:10" s="24" customFormat="1" ht="40.5" customHeight="1" x14ac:dyDescent="0.25">
      <c r="A151" s="36"/>
      <c r="B151" s="37" t="s">
        <v>145</v>
      </c>
      <c r="C151" s="73" t="s">
        <v>146</v>
      </c>
      <c r="D151" s="5">
        <v>1</v>
      </c>
      <c r="E151" s="5" t="s">
        <v>11</v>
      </c>
      <c r="F151" s="58"/>
      <c r="G151" s="58"/>
      <c r="H151" s="44">
        <f t="shared" si="9"/>
        <v>0</v>
      </c>
      <c r="I151" s="57"/>
      <c r="J151" s="57"/>
    </row>
    <row r="152" spans="1:10" s="24" customFormat="1" x14ac:dyDescent="0.25">
      <c r="A152" s="36"/>
      <c r="B152" s="37" t="s">
        <v>16</v>
      </c>
      <c r="C152" s="73" t="s">
        <v>147</v>
      </c>
      <c r="D152" s="5"/>
      <c r="E152" s="5"/>
      <c r="F152" s="6"/>
      <c r="G152" s="6"/>
      <c r="H152" s="44"/>
      <c r="I152" s="57"/>
      <c r="J152" s="57"/>
    </row>
    <row r="153" spans="1:10" s="24" customFormat="1" ht="40.5" customHeight="1" x14ac:dyDescent="0.25">
      <c r="A153" s="36"/>
      <c r="B153" s="37" t="s">
        <v>148</v>
      </c>
      <c r="C153" s="73" t="s">
        <v>149</v>
      </c>
      <c r="D153" s="5">
        <v>10</v>
      </c>
      <c r="E153" s="5" t="s">
        <v>17</v>
      </c>
      <c r="F153" s="58"/>
      <c r="G153" s="58"/>
      <c r="H153" s="44">
        <f t="shared" si="9"/>
        <v>0</v>
      </c>
      <c r="I153" s="57"/>
      <c r="J153" s="57"/>
    </row>
    <row r="154" spans="1:10" s="24" customFormat="1" x14ac:dyDescent="0.25">
      <c r="A154" s="36"/>
      <c r="B154" s="37" t="s">
        <v>150</v>
      </c>
      <c r="C154" s="61" t="s">
        <v>140</v>
      </c>
      <c r="D154" s="5">
        <v>10</v>
      </c>
      <c r="E154" s="5" t="s">
        <v>17</v>
      </c>
      <c r="F154" s="58"/>
      <c r="G154" s="58"/>
      <c r="H154" s="44">
        <f t="shared" si="9"/>
        <v>0</v>
      </c>
      <c r="I154" s="57"/>
      <c r="J154" s="57"/>
    </row>
    <row r="155" spans="1:10" s="24" customFormat="1" ht="25.5" x14ac:dyDescent="0.25">
      <c r="A155" s="36"/>
      <c r="B155" s="37" t="s">
        <v>151</v>
      </c>
      <c r="C155" s="61" t="s">
        <v>152</v>
      </c>
      <c r="D155" s="5">
        <v>10</v>
      </c>
      <c r="E155" s="5" t="s">
        <v>17</v>
      </c>
      <c r="F155" s="58"/>
      <c r="G155" s="58"/>
      <c r="H155" s="44">
        <f t="shared" si="9"/>
        <v>0</v>
      </c>
      <c r="I155" s="57"/>
      <c r="J155" s="57"/>
    </row>
    <row r="156" spans="1:10" s="24" customFormat="1" ht="39" thickBot="1" x14ac:dyDescent="0.3">
      <c r="A156" s="52"/>
      <c r="B156" s="53" t="s">
        <v>18</v>
      </c>
      <c r="C156" s="61" t="s">
        <v>153</v>
      </c>
      <c r="D156" s="55">
        <v>8</v>
      </c>
      <c r="E156" s="55" t="s">
        <v>11</v>
      </c>
      <c r="F156" s="56"/>
      <c r="G156" s="56"/>
      <c r="H156" s="44">
        <f t="shared" si="9"/>
        <v>0</v>
      </c>
      <c r="I156" s="57"/>
      <c r="J156" s="57"/>
    </row>
    <row r="157" spans="1:10" ht="15.75" thickBot="1" x14ac:dyDescent="0.3">
      <c r="A157" s="39"/>
      <c r="B157" s="40"/>
      <c r="C157" s="23" t="s">
        <v>154</v>
      </c>
      <c r="D157" s="23"/>
      <c r="E157" s="23"/>
      <c r="F157" s="67">
        <f>SUMPRODUCT(D147:D156,F147:F156)</f>
        <v>0</v>
      </c>
      <c r="G157" s="67">
        <f>SUMPRODUCT(D147:D156,G147:G156)</f>
        <v>0</v>
      </c>
      <c r="H157" s="41">
        <f>SUM(H147:H156)</f>
        <v>0</v>
      </c>
    </row>
    <row r="158" spans="1:10" x14ac:dyDescent="0.25">
      <c r="A158" s="28"/>
      <c r="B158" s="29" t="s">
        <v>155</v>
      </c>
      <c r="C158" s="30" t="s">
        <v>71</v>
      </c>
      <c r="D158" s="31"/>
      <c r="E158" s="31"/>
      <c r="F158" s="32"/>
      <c r="G158" s="32"/>
      <c r="H158" s="33"/>
    </row>
    <row r="159" spans="1:10" s="24" customFormat="1" x14ac:dyDescent="0.25">
      <c r="A159" s="36"/>
      <c r="B159" s="195">
        <v>1</v>
      </c>
      <c r="C159" s="4" t="s">
        <v>156</v>
      </c>
      <c r="D159" s="5">
        <v>240</v>
      </c>
      <c r="E159" s="5" t="s">
        <v>17</v>
      </c>
      <c r="F159" s="58"/>
      <c r="G159" s="58"/>
      <c r="H159" s="44">
        <f t="shared" ref="H159:H160" si="10">SUM(F159,G159)*D159</f>
        <v>0</v>
      </c>
      <c r="I159" s="57"/>
      <c r="J159" s="57"/>
    </row>
    <row r="160" spans="1:10" s="24" customFormat="1" ht="15.75" thickBot="1" x14ac:dyDescent="0.3">
      <c r="A160" s="52"/>
      <c r="B160" s="196">
        <v>2</v>
      </c>
      <c r="C160" s="54" t="s">
        <v>157</v>
      </c>
      <c r="D160" s="55">
        <v>240</v>
      </c>
      <c r="E160" s="55" t="s">
        <v>17</v>
      </c>
      <c r="F160" s="56"/>
      <c r="G160" s="56"/>
      <c r="H160" s="44">
        <f t="shared" si="10"/>
        <v>0</v>
      </c>
      <c r="I160" s="57"/>
      <c r="J160" s="57"/>
    </row>
    <row r="161" spans="1:10" ht="15.75" thickBot="1" x14ac:dyDescent="0.3">
      <c r="A161" s="39"/>
      <c r="B161" s="40"/>
      <c r="C161" s="23" t="s">
        <v>158</v>
      </c>
      <c r="D161" s="23"/>
      <c r="E161" s="23"/>
      <c r="F161" s="67">
        <f>SUMPRODUCT(D159:D160,F159:F160)</f>
        <v>0</v>
      </c>
      <c r="G161" s="67">
        <f>SUMPRODUCT(D159:D160,G159:G160)</f>
        <v>0</v>
      </c>
      <c r="H161" s="41">
        <f>SUM(H159:H160)</f>
        <v>0</v>
      </c>
    </row>
    <row r="162" spans="1:10" x14ac:dyDescent="0.25">
      <c r="A162" s="28"/>
      <c r="B162" s="29" t="s">
        <v>159</v>
      </c>
      <c r="C162" s="30" t="s">
        <v>160</v>
      </c>
      <c r="D162" s="31"/>
      <c r="E162" s="31"/>
      <c r="F162" s="32"/>
      <c r="G162" s="32"/>
      <c r="H162" s="33"/>
    </row>
    <row r="163" spans="1:10" s="24" customFormat="1" ht="51.75" thickBot="1" x14ac:dyDescent="0.3">
      <c r="A163" s="52"/>
      <c r="B163" s="194">
        <v>1</v>
      </c>
      <c r="C163" s="54" t="s">
        <v>161</v>
      </c>
      <c r="D163" s="55">
        <v>1</v>
      </c>
      <c r="E163" s="55" t="s">
        <v>11</v>
      </c>
      <c r="F163" s="56"/>
      <c r="G163" s="56"/>
      <c r="H163" s="44">
        <f t="shared" ref="H163" si="11">SUM(F163,G163)*D163</f>
        <v>0</v>
      </c>
      <c r="I163" s="57"/>
      <c r="J163" s="57"/>
    </row>
    <row r="164" spans="1:10" ht="15.75" thickBot="1" x14ac:dyDescent="0.3">
      <c r="A164" s="39"/>
      <c r="B164" s="40"/>
      <c r="C164" s="23" t="s">
        <v>162</v>
      </c>
      <c r="D164" s="23"/>
      <c r="E164" s="23"/>
      <c r="F164" s="67">
        <f>D163*F163</f>
        <v>0</v>
      </c>
      <c r="G164" s="67">
        <f>D163*G163</f>
        <v>0</v>
      </c>
      <c r="H164" s="41">
        <f>H163</f>
        <v>0</v>
      </c>
    </row>
    <row r="165" spans="1:10" x14ac:dyDescent="0.25">
      <c r="A165" s="28"/>
      <c r="B165" s="29" t="s">
        <v>163</v>
      </c>
      <c r="C165" s="30" t="s">
        <v>164</v>
      </c>
      <c r="D165" s="31"/>
      <c r="E165" s="31"/>
      <c r="F165" s="32"/>
      <c r="G165" s="32"/>
      <c r="H165" s="33"/>
    </row>
    <row r="166" spans="1:10" x14ac:dyDescent="0.25">
      <c r="A166" s="36"/>
      <c r="B166" s="91" t="s">
        <v>13</v>
      </c>
      <c r="C166" s="73" t="s">
        <v>165</v>
      </c>
      <c r="D166" s="92">
        <v>3</v>
      </c>
      <c r="E166" s="92" t="s">
        <v>11</v>
      </c>
      <c r="F166" s="93"/>
      <c r="G166" s="93"/>
      <c r="H166" s="44">
        <f t="shared" ref="H166:H172" si="12">SUM(F166,G166)*D166</f>
        <v>0</v>
      </c>
    </row>
    <row r="167" spans="1:10" x14ac:dyDescent="0.25">
      <c r="A167" s="36"/>
      <c r="B167" s="91" t="s">
        <v>16</v>
      </c>
      <c r="C167" s="73" t="s">
        <v>166</v>
      </c>
      <c r="D167" s="92">
        <v>5</v>
      </c>
      <c r="E167" s="92" t="s">
        <v>11</v>
      </c>
      <c r="F167" s="93"/>
      <c r="G167" s="93"/>
      <c r="H167" s="44">
        <f t="shared" si="12"/>
        <v>0</v>
      </c>
    </row>
    <row r="168" spans="1:10" x14ac:dyDescent="0.25">
      <c r="A168" s="36"/>
      <c r="B168" s="91" t="s">
        <v>18</v>
      </c>
      <c r="C168" s="73" t="s">
        <v>167</v>
      </c>
      <c r="D168" s="92">
        <v>4</v>
      </c>
      <c r="E168" s="92" t="s">
        <v>11</v>
      </c>
      <c r="F168" s="93"/>
      <c r="G168" s="93"/>
      <c r="H168" s="44">
        <f t="shared" si="12"/>
        <v>0</v>
      </c>
    </row>
    <row r="169" spans="1:10" x14ac:dyDescent="0.25">
      <c r="A169" s="36"/>
      <c r="B169" s="91" t="s">
        <v>20</v>
      </c>
      <c r="C169" s="73" t="s">
        <v>168</v>
      </c>
      <c r="D169" s="92">
        <v>3</v>
      </c>
      <c r="E169" s="92" t="s">
        <v>11</v>
      </c>
      <c r="F169" s="93"/>
      <c r="G169" s="93"/>
      <c r="H169" s="44">
        <f t="shared" si="12"/>
        <v>0</v>
      </c>
    </row>
    <row r="170" spans="1:10" x14ac:dyDescent="0.25">
      <c r="A170" s="36"/>
      <c r="B170" s="91" t="s">
        <v>21</v>
      </c>
      <c r="C170" s="73" t="s">
        <v>169</v>
      </c>
      <c r="D170" s="92">
        <v>3</v>
      </c>
      <c r="E170" s="92" t="s">
        <v>11</v>
      </c>
      <c r="F170" s="93"/>
      <c r="G170" s="93"/>
      <c r="H170" s="44">
        <f t="shared" si="12"/>
        <v>0</v>
      </c>
    </row>
    <row r="171" spans="1:10" x14ac:dyDescent="0.25">
      <c r="A171" s="36"/>
      <c r="B171" s="91" t="s">
        <v>22</v>
      </c>
      <c r="C171" s="73" t="s">
        <v>170</v>
      </c>
      <c r="D171" s="92">
        <v>1</v>
      </c>
      <c r="E171" s="92" t="s">
        <v>11</v>
      </c>
      <c r="F171" s="93"/>
      <c r="G171" s="93"/>
      <c r="H171" s="44">
        <f t="shared" si="12"/>
        <v>0</v>
      </c>
    </row>
    <row r="172" spans="1:10" ht="51.75" thickBot="1" x14ac:dyDescent="0.3">
      <c r="A172" s="36"/>
      <c r="B172" s="91" t="s">
        <v>23</v>
      </c>
      <c r="C172" s="73" t="s">
        <v>171</v>
      </c>
      <c r="D172" s="92">
        <v>1</v>
      </c>
      <c r="E172" s="92" t="s">
        <v>11</v>
      </c>
      <c r="F172" s="93"/>
      <c r="G172" s="93"/>
      <c r="H172" s="44">
        <f t="shared" si="12"/>
        <v>0</v>
      </c>
    </row>
    <row r="173" spans="1:10" ht="15.75" thickBot="1" x14ac:dyDescent="0.3">
      <c r="A173" s="39"/>
      <c r="B173" s="40"/>
      <c r="C173" s="23" t="s">
        <v>172</v>
      </c>
      <c r="D173" s="23"/>
      <c r="E173" s="23"/>
      <c r="F173" s="67">
        <f>SUMPRODUCT(D166:D172,F166:F172)</f>
        <v>0</v>
      </c>
      <c r="G173" s="67">
        <f>SUMPRODUCT(D166:D172,G166:G172)</f>
        <v>0</v>
      </c>
      <c r="H173" s="41">
        <f>SUM(H166:H172)</f>
        <v>0</v>
      </c>
    </row>
    <row r="174" spans="1:10" ht="15.75" thickBot="1" x14ac:dyDescent="0.3">
      <c r="A174" s="68"/>
      <c r="B174" s="69"/>
      <c r="C174" s="70" t="s">
        <v>173</v>
      </c>
      <c r="D174" s="71"/>
      <c r="E174" s="71"/>
      <c r="F174" s="72">
        <f>F173+F164+F161+F157+F143+F92+F78</f>
        <v>0</v>
      </c>
      <c r="G174" s="72">
        <f>G173+G164+G161+G157+G143+G92+G78</f>
        <v>0</v>
      </c>
      <c r="H174" s="72">
        <f>H173+H164+H161+H157+H143+H92+H78</f>
        <v>0</v>
      </c>
    </row>
    <row r="175" spans="1:10" x14ac:dyDescent="0.25">
      <c r="A175" s="28"/>
      <c r="B175" s="29" t="s">
        <v>174</v>
      </c>
      <c r="C175" s="30" t="s">
        <v>175</v>
      </c>
      <c r="D175" s="31"/>
      <c r="E175" s="31"/>
      <c r="F175" s="32"/>
      <c r="G175" s="32"/>
      <c r="H175" s="33"/>
    </row>
    <row r="176" spans="1:10" x14ac:dyDescent="0.25">
      <c r="A176" s="250"/>
      <c r="B176" s="190">
        <v>1</v>
      </c>
      <c r="C176" s="191" t="s">
        <v>416</v>
      </c>
      <c r="D176" s="45"/>
      <c r="E176" s="46"/>
      <c r="F176" s="47"/>
      <c r="G176" s="47"/>
      <c r="H176" s="251"/>
    </row>
    <row r="177" spans="1:8" x14ac:dyDescent="0.25">
      <c r="A177" s="252"/>
      <c r="B177" s="48" t="s">
        <v>13</v>
      </c>
      <c r="C177" s="7" t="s">
        <v>417</v>
      </c>
      <c r="D177" s="45">
        <v>4</v>
      </c>
      <c r="E177" s="46" t="s">
        <v>66</v>
      </c>
      <c r="F177" s="263"/>
      <c r="G177" s="263"/>
      <c r="H177" s="44">
        <f>SUM(F177,G177)*D177</f>
        <v>0</v>
      </c>
    </row>
    <row r="178" spans="1:8" x14ac:dyDescent="0.25">
      <c r="A178" s="252"/>
      <c r="B178" s="48" t="s">
        <v>16</v>
      </c>
      <c r="C178" s="7" t="s">
        <v>418</v>
      </c>
      <c r="D178" s="49">
        <v>26</v>
      </c>
      <c r="E178" s="50" t="s">
        <v>66</v>
      </c>
      <c r="F178" s="51"/>
      <c r="G178" s="8"/>
      <c r="H178" s="44">
        <f t="shared" ref="H178:H191" si="13">SUM(F178,G178)*D178</f>
        <v>0</v>
      </c>
    </row>
    <row r="179" spans="1:8" x14ac:dyDescent="0.25">
      <c r="A179" s="252"/>
      <c r="B179" s="48" t="s">
        <v>18</v>
      </c>
      <c r="C179" s="7" t="s">
        <v>419</v>
      </c>
      <c r="D179" s="49">
        <v>28</v>
      </c>
      <c r="E179" s="50" t="s">
        <v>66</v>
      </c>
      <c r="F179" s="51"/>
      <c r="G179" s="8"/>
      <c r="H179" s="44">
        <f t="shared" si="13"/>
        <v>0</v>
      </c>
    </row>
    <row r="180" spans="1:8" x14ac:dyDescent="0.25">
      <c r="A180" s="252"/>
      <c r="B180" s="48" t="s">
        <v>20</v>
      </c>
      <c r="C180" s="7" t="s">
        <v>634</v>
      </c>
      <c r="D180" s="49">
        <v>15</v>
      </c>
      <c r="E180" s="50" t="s">
        <v>66</v>
      </c>
      <c r="F180" s="51"/>
      <c r="G180" s="8"/>
      <c r="H180" s="44">
        <f t="shared" si="13"/>
        <v>0</v>
      </c>
    </row>
    <row r="181" spans="1:8" x14ac:dyDescent="0.25">
      <c r="A181" s="252"/>
      <c r="B181" s="48" t="s">
        <v>21</v>
      </c>
      <c r="C181" s="7" t="s">
        <v>420</v>
      </c>
      <c r="D181" s="49">
        <v>32</v>
      </c>
      <c r="E181" s="50" t="s">
        <v>19</v>
      </c>
      <c r="F181" s="51"/>
      <c r="G181" s="8"/>
      <c r="H181" s="44">
        <f t="shared" si="13"/>
        <v>0</v>
      </c>
    </row>
    <row r="182" spans="1:8" x14ac:dyDescent="0.25">
      <c r="A182" s="252"/>
      <c r="B182" s="48" t="s">
        <v>22</v>
      </c>
      <c r="C182" s="7" t="s">
        <v>421</v>
      </c>
      <c r="D182" s="49">
        <v>135</v>
      </c>
      <c r="E182" s="50" t="s">
        <v>19</v>
      </c>
      <c r="F182" s="51"/>
      <c r="G182" s="8"/>
      <c r="H182" s="44">
        <f t="shared" si="13"/>
        <v>0</v>
      </c>
    </row>
    <row r="183" spans="1:8" x14ac:dyDescent="0.25">
      <c r="A183" s="252"/>
      <c r="B183" s="48" t="s">
        <v>23</v>
      </c>
      <c r="C183" s="7" t="s">
        <v>422</v>
      </c>
      <c r="D183" s="49">
        <v>90</v>
      </c>
      <c r="E183" s="50" t="s">
        <v>19</v>
      </c>
      <c r="F183" s="51"/>
      <c r="G183" s="8"/>
      <c r="H183" s="44">
        <f t="shared" si="13"/>
        <v>0</v>
      </c>
    </row>
    <row r="184" spans="1:8" x14ac:dyDescent="0.25">
      <c r="A184" s="252"/>
      <c r="B184" s="48" t="s">
        <v>24</v>
      </c>
      <c r="C184" s="7" t="s">
        <v>635</v>
      </c>
      <c r="D184" s="49">
        <v>25</v>
      </c>
      <c r="E184" s="50" t="s">
        <v>19</v>
      </c>
      <c r="F184" s="51"/>
      <c r="G184" s="8"/>
      <c r="H184" s="44">
        <f t="shared" si="13"/>
        <v>0</v>
      </c>
    </row>
    <row r="185" spans="1:8" x14ac:dyDescent="0.25">
      <c r="A185" s="252"/>
      <c r="B185" s="48" t="s">
        <v>25</v>
      </c>
      <c r="C185" s="7" t="s">
        <v>423</v>
      </c>
      <c r="D185" s="49">
        <v>8</v>
      </c>
      <c r="E185" s="50" t="s">
        <v>66</v>
      </c>
      <c r="F185" s="51"/>
      <c r="G185" s="8"/>
      <c r="H185" s="44">
        <f t="shared" si="13"/>
        <v>0</v>
      </c>
    </row>
    <row r="186" spans="1:8" x14ac:dyDescent="0.25">
      <c r="A186" s="252"/>
      <c r="B186" s="48" t="s">
        <v>26</v>
      </c>
      <c r="C186" s="7" t="s">
        <v>424</v>
      </c>
      <c r="D186" s="49">
        <v>4</v>
      </c>
      <c r="E186" s="50" t="s">
        <v>425</v>
      </c>
      <c r="F186" s="51"/>
      <c r="G186" s="8"/>
      <c r="H186" s="44">
        <f t="shared" si="13"/>
        <v>0</v>
      </c>
    </row>
    <row r="187" spans="1:8" x14ac:dyDescent="0.25">
      <c r="A187" s="252"/>
      <c r="B187" s="48" t="s">
        <v>27</v>
      </c>
      <c r="C187" s="7" t="s">
        <v>426</v>
      </c>
      <c r="D187" s="49">
        <v>3</v>
      </c>
      <c r="E187" s="50" t="s">
        <v>66</v>
      </c>
      <c r="F187" s="51"/>
      <c r="G187" s="8"/>
      <c r="H187" s="44">
        <f t="shared" si="13"/>
        <v>0</v>
      </c>
    </row>
    <row r="188" spans="1:8" ht="25.5" x14ac:dyDescent="0.25">
      <c r="A188" s="252"/>
      <c r="B188" s="48" t="s">
        <v>28</v>
      </c>
      <c r="C188" s="7" t="s">
        <v>427</v>
      </c>
      <c r="D188" s="49">
        <v>20</v>
      </c>
      <c r="E188" s="50" t="s">
        <v>19</v>
      </c>
      <c r="F188" s="51"/>
      <c r="G188" s="8"/>
      <c r="H188" s="44">
        <f t="shared" si="13"/>
        <v>0</v>
      </c>
    </row>
    <row r="189" spans="1:8" x14ac:dyDescent="0.25">
      <c r="A189" s="252"/>
      <c r="B189" s="48" t="s">
        <v>29</v>
      </c>
      <c r="C189" s="7" t="s">
        <v>428</v>
      </c>
      <c r="D189" s="49">
        <v>20</v>
      </c>
      <c r="E189" s="50" t="s">
        <v>19</v>
      </c>
      <c r="F189" s="51"/>
      <c r="G189" s="8"/>
      <c r="H189" s="44">
        <f t="shared" si="13"/>
        <v>0</v>
      </c>
    </row>
    <row r="190" spans="1:8" x14ac:dyDescent="0.25">
      <c r="A190" s="252"/>
      <c r="B190" s="48" t="s">
        <v>30</v>
      </c>
      <c r="C190" s="7" t="s">
        <v>429</v>
      </c>
      <c r="D190" s="49">
        <v>2</v>
      </c>
      <c r="E190" s="50" t="s">
        <v>97</v>
      </c>
      <c r="F190" s="51"/>
      <c r="G190" s="8"/>
      <c r="H190" s="44">
        <f t="shared" si="13"/>
        <v>0</v>
      </c>
    </row>
    <row r="191" spans="1:8" ht="25.5" x14ac:dyDescent="0.25">
      <c r="A191" s="252"/>
      <c r="B191" s="48" t="s">
        <v>31</v>
      </c>
      <c r="C191" s="7" t="s">
        <v>430</v>
      </c>
      <c r="D191" s="49">
        <v>1</v>
      </c>
      <c r="E191" s="50" t="s">
        <v>49</v>
      </c>
      <c r="F191" s="51"/>
      <c r="G191" s="8"/>
      <c r="H191" s="44">
        <f t="shared" si="13"/>
        <v>0</v>
      </c>
    </row>
    <row r="192" spans="1:8" x14ac:dyDescent="0.25">
      <c r="A192" s="252"/>
      <c r="B192" s="192" t="s">
        <v>431</v>
      </c>
      <c r="C192" s="193" t="s">
        <v>432</v>
      </c>
      <c r="D192" s="49"/>
      <c r="E192" s="50"/>
      <c r="F192" s="51"/>
      <c r="G192" s="8"/>
      <c r="H192" s="44"/>
    </row>
    <row r="193" spans="1:8" x14ac:dyDescent="0.25">
      <c r="A193" s="252"/>
      <c r="B193" s="48" t="s">
        <v>51</v>
      </c>
      <c r="C193" s="7" t="s">
        <v>433</v>
      </c>
      <c r="D193" s="49">
        <v>15</v>
      </c>
      <c r="E193" s="50" t="s">
        <v>19</v>
      </c>
      <c r="F193" s="51"/>
      <c r="G193" s="8"/>
      <c r="H193" s="44">
        <f t="shared" ref="H193:H226" si="14">SUM(F193,G193)*D193</f>
        <v>0</v>
      </c>
    </row>
    <row r="194" spans="1:8" x14ac:dyDescent="0.25">
      <c r="A194" s="252"/>
      <c r="B194" s="48" t="s">
        <v>52</v>
      </c>
      <c r="C194" s="7" t="s">
        <v>434</v>
      </c>
      <c r="D194" s="49">
        <v>15</v>
      </c>
      <c r="E194" s="50" t="s">
        <v>19</v>
      </c>
      <c r="F194" s="51"/>
      <c r="G194" s="8"/>
      <c r="H194" s="44">
        <f t="shared" si="14"/>
        <v>0</v>
      </c>
    </row>
    <row r="195" spans="1:8" x14ac:dyDescent="0.25">
      <c r="A195" s="252"/>
      <c r="B195" s="48" t="s">
        <v>53</v>
      </c>
      <c r="C195" s="7" t="s">
        <v>435</v>
      </c>
      <c r="D195" s="49">
        <v>140</v>
      </c>
      <c r="E195" s="50" t="s">
        <v>19</v>
      </c>
      <c r="F195" s="51"/>
      <c r="G195" s="8"/>
      <c r="H195" s="44">
        <f t="shared" si="14"/>
        <v>0</v>
      </c>
    </row>
    <row r="196" spans="1:8" x14ac:dyDescent="0.25">
      <c r="A196" s="252"/>
      <c r="B196" s="48" t="s">
        <v>54</v>
      </c>
      <c r="C196" s="7" t="s">
        <v>436</v>
      </c>
      <c r="D196" s="49">
        <v>1</v>
      </c>
      <c r="E196" s="50" t="s">
        <v>97</v>
      </c>
      <c r="F196" s="51"/>
      <c r="G196" s="8"/>
      <c r="H196" s="44">
        <f t="shared" si="14"/>
        <v>0</v>
      </c>
    </row>
    <row r="197" spans="1:8" x14ac:dyDescent="0.25">
      <c r="A197" s="252"/>
      <c r="B197" s="48" t="s">
        <v>55</v>
      </c>
      <c r="C197" s="7" t="s">
        <v>636</v>
      </c>
      <c r="D197" s="49">
        <v>1</v>
      </c>
      <c r="E197" s="50" t="s">
        <v>97</v>
      </c>
      <c r="F197" s="51"/>
      <c r="G197" s="8"/>
      <c r="H197" s="44">
        <f t="shared" si="14"/>
        <v>0</v>
      </c>
    </row>
    <row r="198" spans="1:8" x14ac:dyDescent="0.25">
      <c r="A198" s="253"/>
      <c r="B198" s="48" t="s">
        <v>121</v>
      </c>
      <c r="C198" s="7" t="s">
        <v>437</v>
      </c>
      <c r="D198" s="49">
        <v>1</v>
      </c>
      <c r="E198" s="50" t="s">
        <v>97</v>
      </c>
      <c r="F198" s="51"/>
      <c r="G198" s="8"/>
      <c r="H198" s="44">
        <f t="shared" si="14"/>
        <v>0</v>
      </c>
    </row>
    <row r="199" spans="1:8" ht="25.5" x14ac:dyDescent="0.25">
      <c r="A199" s="253"/>
      <c r="B199" s="48" t="s">
        <v>128</v>
      </c>
      <c r="C199" s="7" t="s">
        <v>438</v>
      </c>
      <c r="D199" s="9">
        <v>1</v>
      </c>
      <c r="E199" s="10" t="s">
        <v>49</v>
      </c>
      <c r="F199" s="11"/>
      <c r="G199" s="11"/>
      <c r="H199" s="44">
        <f t="shared" si="14"/>
        <v>0</v>
      </c>
    </row>
    <row r="200" spans="1:8" x14ac:dyDescent="0.25">
      <c r="A200" s="253"/>
      <c r="B200" s="192" t="s">
        <v>439</v>
      </c>
      <c r="C200" s="193" t="s">
        <v>440</v>
      </c>
      <c r="D200" s="9"/>
      <c r="E200" s="10"/>
      <c r="F200" s="11"/>
      <c r="G200" s="11"/>
      <c r="H200" s="44"/>
    </row>
    <row r="201" spans="1:8" x14ac:dyDescent="0.25">
      <c r="A201" s="253"/>
      <c r="B201" s="48" t="s">
        <v>58</v>
      </c>
      <c r="C201" s="7" t="s">
        <v>441</v>
      </c>
      <c r="D201" s="9">
        <v>170</v>
      </c>
      <c r="E201" s="10" t="s">
        <v>66</v>
      </c>
      <c r="F201" s="11"/>
      <c r="G201" s="11"/>
      <c r="H201" s="44">
        <f t="shared" si="14"/>
        <v>0</v>
      </c>
    </row>
    <row r="202" spans="1:8" x14ac:dyDescent="0.25">
      <c r="A202" s="253"/>
      <c r="B202" s="48" t="s">
        <v>59</v>
      </c>
      <c r="C202" s="7" t="s">
        <v>442</v>
      </c>
      <c r="D202" s="9">
        <v>15</v>
      </c>
      <c r="E202" s="10" t="s">
        <v>66</v>
      </c>
      <c r="F202" s="11"/>
      <c r="G202" s="8"/>
      <c r="H202" s="44">
        <f t="shared" si="14"/>
        <v>0</v>
      </c>
    </row>
    <row r="203" spans="1:8" ht="25.5" x14ac:dyDescent="0.25">
      <c r="A203" s="253"/>
      <c r="B203" s="48" t="s">
        <v>60</v>
      </c>
      <c r="C203" s="7" t="s">
        <v>443</v>
      </c>
      <c r="D203" s="9">
        <v>3</v>
      </c>
      <c r="E203" s="10" t="s">
        <v>444</v>
      </c>
      <c r="F203" s="11"/>
      <c r="G203" s="11"/>
      <c r="H203" s="44">
        <f t="shared" si="14"/>
        <v>0</v>
      </c>
    </row>
    <row r="204" spans="1:8" ht="25.5" x14ac:dyDescent="0.25">
      <c r="A204" s="253"/>
      <c r="B204" s="48" t="s">
        <v>98</v>
      </c>
      <c r="C204" s="7" t="s">
        <v>445</v>
      </c>
      <c r="D204" s="9">
        <v>1</v>
      </c>
      <c r="E204" s="10" t="s">
        <v>97</v>
      </c>
      <c r="F204" s="11"/>
      <c r="G204" s="11"/>
      <c r="H204" s="44">
        <f t="shared" si="14"/>
        <v>0</v>
      </c>
    </row>
    <row r="205" spans="1:8" ht="25.5" x14ac:dyDescent="0.25">
      <c r="A205" s="253"/>
      <c r="B205" s="48" t="s">
        <v>176</v>
      </c>
      <c r="C205" s="7" t="s">
        <v>446</v>
      </c>
      <c r="D205" s="9">
        <v>1</v>
      </c>
      <c r="E205" s="10" t="s">
        <v>97</v>
      </c>
      <c r="F205" s="11"/>
      <c r="G205" s="11"/>
      <c r="H205" s="44">
        <f t="shared" si="14"/>
        <v>0</v>
      </c>
    </row>
    <row r="206" spans="1:8" ht="25.5" x14ac:dyDescent="0.25">
      <c r="A206" s="252"/>
      <c r="B206" s="48" t="s">
        <v>177</v>
      </c>
      <c r="C206" s="7" t="s">
        <v>447</v>
      </c>
      <c r="D206" s="9">
        <v>5</v>
      </c>
      <c r="E206" s="10" t="s">
        <v>97</v>
      </c>
      <c r="F206" s="11"/>
      <c r="G206" s="11"/>
      <c r="H206" s="44">
        <f t="shared" si="14"/>
        <v>0</v>
      </c>
    </row>
    <row r="207" spans="1:8" ht="25.5" x14ac:dyDescent="0.25">
      <c r="A207" s="252"/>
      <c r="B207" s="48" t="s">
        <v>178</v>
      </c>
      <c r="C207" s="7" t="s">
        <v>448</v>
      </c>
      <c r="D207" s="49">
        <v>3</v>
      </c>
      <c r="E207" s="50" t="s">
        <v>97</v>
      </c>
      <c r="F207" s="51"/>
      <c r="G207" s="8"/>
      <c r="H207" s="44">
        <f t="shared" si="14"/>
        <v>0</v>
      </c>
    </row>
    <row r="208" spans="1:8" ht="25.5" x14ac:dyDescent="0.25">
      <c r="A208" s="252"/>
      <c r="B208" s="48" t="s">
        <v>201</v>
      </c>
      <c r="C208" s="7" t="s">
        <v>572</v>
      </c>
      <c r="D208" s="49">
        <v>1</v>
      </c>
      <c r="E208" s="50" t="s">
        <v>97</v>
      </c>
      <c r="F208" s="51"/>
      <c r="G208" s="8"/>
      <c r="H208" s="44">
        <f t="shared" si="14"/>
        <v>0</v>
      </c>
    </row>
    <row r="209" spans="1:8" ht="25.5" x14ac:dyDescent="0.25">
      <c r="A209" s="252"/>
      <c r="B209" s="48" t="s">
        <v>202</v>
      </c>
      <c r="C209" s="7" t="s">
        <v>449</v>
      </c>
      <c r="D209" s="49">
        <v>2</v>
      </c>
      <c r="E209" s="50" t="s">
        <v>97</v>
      </c>
      <c r="F209" s="51"/>
      <c r="G209" s="8"/>
      <c r="H209" s="44">
        <f t="shared" si="14"/>
        <v>0</v>
      </c>
    </row>
    <row r="210" spans="1:8" ht="25.5" x14ac:dyDescent="0.25">
      <c r="A210" s="252"/>
      <c r="B210" s="48" t="s">
        <v>203</v>
      </c>
      <c r="C210" s="7" t="s">
        <v>450</v>
      </c>
      <c r="D210" s="49">
        <v>3</v>
      </c>
      <c r="E210" s="50" t="s">
        <v>97</v>
      </c>
      <c r="F210" s="51"/>
      <c r="G210" s="8"/>
      <c r="H210" s="44">
        <f t="shared" si="14"/>
        <v>0</v>
      </c>
    </row>
    <row r="211" spans="1:8" ht="25.5" x14ac:dyDescent="0.25">
      <c r="A211" s="252"/>
      <c r="B211" s="48" t="s">
        <v>205</v>
      </c>
      <c r="C211" s="7" t="s">
        <v>451</v>
      </c>
      <c r="D211" s="49">
        <v>1</v>
      </c>
      <c r="E211" s="50" t="s">
        <v>97</v>
      </c>
      <c r="F211" s="51"/>
      <c r="G211" s="8"/>
      <c r="H211" s="44">
        <f t="shared" si="14"/>
        <v>0</v>
      </c>
    </row>
    <row r="212" spans="1:8" ht="25.5" x14ac:dyDescent="0.25">
      <c r="A212" s="252"/>
      <c r="B212" s="48" t="s">
        <v>206</v>
      </c>
      <c r="C212" s="7" t="s">
        <v>452</v>
      </c>
      <c r="D212" s="49">
        <v>8</v>
      </c>
      <c r="E212" s="50" t="s">
        <v>19</v>
      </c>
      <c r="F212" s="51"/>
      <c r="G212" s="8"/>
      <c r="H212" s="44">
        <f t="shared" si="14"/>
        <v>0</v>
      </c>
    </row>
    <row r="213" spans="1:8" x14ac:dyDescent="0.25">
      <c r="A213" s="252"/>
      <c r="B213" s="48" t="s">
        <v>207</v>
      </c>
      <c r="C213" s="7" t="s">
        <v>453</v>
      </c>
      <c r="D213" s="49">
        <v>1</v>
      </c>
      <c r="E213" s="50" t="s">
        <v>97</v>
      </c>
      <c r="F213" s="51"/>
      <c r="G213" s="8"/>
      <c r="H213" s="44">
        <f t="shared" si="14"/>
        <v>0</v>
      </c>
    </row>
    <row r="214" spans="1:8" x14ac:dyDescent="0.25">
      <c r="A214" s="252"/>
      <c r="B214" s="48" t="s">
        <v>208</v>
      </c>
      <c r="C214" s="7" t="s">
        <v>454</v>
      </c>
      <c r="D214" s="49">
        <v>1</v>
      </c>
      <c r="E214" s="50" t="s">
        <v>444</v>
      </c>
      <c r="F214" s="51"/>
      <c r="G214" s="8"/>
      <c r="H214" s="44">
        <f t="shared" si="14"/>
        <v>0</v>
      </c>
    </row>
    <row r="215" spans="1:8" ht="25.5" x14ac:dyDescent="0.25">
      <c r="A215" s="252"/>
      <c r="B215" s="48" t="s">
        <v>209</v>
      </c>
      <c r="C215" s="7" t="s">
        <v>455</v>
      </c>
      <c r="D215" s="49">
        <v>1</v>
      </c>
      <c r="E215" s="50" t="s">
        <v>49</v>
      </c>
      <c r="F215" s="51"/>
      <c r="G215" s="8"/>
      <c r="H215" s="44">
        <f t="shared" si="14"/>
        <v>0</v>
      </c>
    </row>
    <row r="216" spans="1:8" x14ac:dyDescent="0.25">
      <c r="A216" s="252"/>
      <c r="B216" s="192" t="s">
        <v>456</v>
      </c>
      <c r="C216" s="193" t="s">
        <v>457</v>
      </c>
      <c r="D216" s="49"/>
      <c r="E216" s="50"/>
      <c r="F216" s="51"/>
      <c r="G216" s="8"/>
      <c r="H216" s="44"/>
    </row>
    <row r="217" spans="1:8" ht="38.25" x14ac:dyDescent="0.25">
      <c r="A217" s="252"/>
      <c r="B217" s="48" t="s">
        <v>62</v>
      </c>
      <c r="C217" s="7" t="s">
        <v>573</v>
      </c>
      <c r="D217" s="49">
        <v>1</v>
      </c>
      <c r="E217" s="50" t="s">
        <v>97</v>
      </c>
      <c r="F217" s="51"/>
      <c r="G217" s="8"/>
      <c r="H217" s="44">
        <f t="shared" si="14"/>
        <v>0</v>
      </c>
    </row>
    <row r="218" spans="1:8" ht="38.25" x14ac:dyDescent="0.25">
      <c r="A218" s="252"/>
      <c r="B218" s="48" t="s">
        <v>64</v>
      </c>
      <c r="C218" s="7" t="s">
        <v>574</v>
      </c>
      <c r="D218" s="49">
        <v>1</v>
      </c>
      <c r="E218" s="50" t="s">
        <v>97</v>
      </c>
      <c r="F218" s="51"/>
      <c r="G218" s="8"/>
      <c r="H218" s="44">
        <f t="shared" si="14"/>
        <v>0</v>
      </c>
    </row>
    <row r="219" spans="1:8" ht="38.25" x14ac:dyDescent="0.25">
      <c r="A219" s="252"/>
      <c r="B219" s="48" t="s">
        <v>179</v>
      </c>
      <c r="C219" s="7" t="s">
        <v>575</v>
      </c>
      <c r="D219" s="49">
        <v>1</v>
      </c>
      <c r="E219" s="50" t="s">
        <v>97</v>
      </c>
      <c r="F219" s="51"/>
      <c r="G219" s="8"/>
      <c r="H219" s="44">
        <f t="shared" si="14"/>
        <v>0</v>
      </c>
    </row>
    <row r="220" spans="1:8" ht="38.25" x14ac:dyDescent="0.25">
      <c r="A220" s="252"/>
      <c r="B220" s="48" t="s">
        <v>180</v>
      </c>
      <c r="C220" s="7" t="s">
        <v>458</v>
      </c>
      <c r="D220" s="49">
        <v>1</v>
      </c>
      <c r="E220" s="50" t="s">
        <v>97</v>
      </c>
      <c r="F220" s="51"/>
      <c r="G220" s="8"/>
      <c r="H220" s="44">
        <f t="shared" si="14"/>
        <v>0</v>
      </c>
    </row>
    <row r="221" spans="1:8" ht="38.25" x14ac:dyDescent="0.25">
      <c r="A221" s="252"/>
      <c r="B221" s="48" t="s">
        <v>181</v>
      </c>
      <c r="C221" s="7" t="s">
        <v>459</v>
      </c>
      <c r="D221" s="49">
        <v>1</v>
      </c>
      <c r="E221" s="50" t="s">
        <v>97</v>
      </c>
      <c r="F221" s="51"/>
      <c r="G221" s="8"/>
      <c r="H221" s="44">
        <f t="shared" si="14"/>
        <v>0</v>
      </c>
    </row>
    <row r="222" spans="1:8" ht="38.25" x14ac:dyDescent="0.25">
      <c r="A222" s="253"/>
      <c r="B222" s="48" t="s">
        <v>182</v>
      </c>
      <c r="C222" s="7" t="s">
        <v>460</v>
      </c>
      <c r="D222" s="49">
        <v>3</v>
      </c>
      <c r="E222" s="50" t="s">
        <v>97</v>
      </c>
      <c r="F222" s="51"/>
      <c r="G222" s="8"/>
      <c r="H222" s="44">
        <f t="shared" si="14"/>
        <v>0</v>
      </c>
    </row>
    <row r="223" spans="1:8" ht="51" x14ac:dyDescent="0.25">
      <c r="A223" s="253"/>
      <c r="B223" s="48" t="s">
        <v>183</v>
      </c>
      <c r="C223" s="7" t="s">
        <v>637</v>
      </c>
      <c r="D223" s="9">
        <v>1</v>
      </c>
      <c r="E223" s="10" t="s">
        <v>97</v>
      </c>
      <c r="F223" s="11"/>
      <c r="G223" s="11"/>
      <c r="H223" s="44">
        <f t="shared" si="14"/>
        <v>0</v>
      </c>
    </row>
    <row r="224" spans="1:8" x14ac:dyDescent="0.25">
      <c r="A224" s="253"/>
      <c r="B224" s="48" t="s">
        <v>461</v>
      </c>
      <c r="C224" s="7" t="s">
        <v>462</v>
      </c>
      <c r="D224" s="9">
        <v>12</v>
      </c>
      <c r="E224" s="10" t="s">
        <v>97</v>
      </c>
      <c r="F224" s="11"/>
      <c r="G224" s="11"/>
      <c r="H224" s="44">
        <f t="shared" si="14"/>
        <v>0</v>
      </c>
    </row>
    <row r="225" spans="1:8" x14ac:dyDescent="0.25">
      <c r="A225" s="253"/>
      <c r="B225" s="48" t="s">
        <v>648</v>
      </c>
      <c r="C225" s="7" t="s">
        <v>464</v>
      </c>
      <c r="D225" s="9">
        <v>24</v>
      </c>
      <c r="E225" s="10" t="s">
        <v>97</v>
      </c>
      <c r="F225" s="11"/>
      <c r="G225" s="11"/>
      <c r="H225" s="44">
        <f t="shared" si="14"/>
        <v>0</v>
      </c>
    </row>
    <row r="226" spans="1:8" ht="26.25" thickBot="1" x14ac:dyDescent="0.3">
      <c r="A226" s="253"/>
      <c r="B226" s="48" t="s">
        <v>463</v>
      </c>
      <c r="C226" s="7" t="s">
        <v>465</v>
      </c>
      <c r="D226" s="9">
        <v>1</v>
      </c>
      <c r="E226" s="10" t="s">
        <v>49</v>
      </c>
      <c r="F226" s="11"/>
      <c r="G226" s="8"/>
      <c r="H226" s="44">
        <f t="shared" si="14"/>
        <v>0</v>
      </c>
    </row>
    <row r="227" spans="1:8" x14ac:dyDescent="0.25">
      <c r="A227" s="115"/>
      <c r="B227" s="116"/>
      <c r="C227" s="117" t="s">
        <v>184</v>
      </c>
      <c r="D227" s="118"/>
      <c r="E227" s="119"/>
      <c r="F227" s="120">
        <f>SUMPRODUCT(D177:D226,F177:F226)</f>
        <v>0</v>
      </c>
      <c r="G227" s="120">
        <f>SUMPRODUCT(D177:D226,G177:G226)</f>
        <v>0</v>
      </c>
      <c r="H227" s="121">
        <f>SUM(H177:H226)</f>
        <v>0</v>
      </c>
    </row>
    <row r="228" spans="1:8" x14ac:dyDescent="0.25">
      <c r="A228" s="126"/>
      <c r="B228" s="122" t="s">
        <v>185</v>
      </c>
      <c r="C228" s="123" t="s">
        <v>186</v>
      </c>
      <c r="D228" s="124"/>
      <c r="E228" s="124"/>
      <c r="F228" s="125"/>
      <c r="G228" s="125"/>
      <c r="H228" s="127"/>
    </row>
    <row r="229" spans="1:8" x14ac:dyDescent="0.25">
      <c r="A229" s="87"/>
      <c r="B229" s="74">
        <v>1</v>
      </c>
      <c r="C229" s="75" t="s">
        <v>187</v>
      </c>
      <c r="D229" s="76"/>
      <c r="E229" s="77"/>
      <c r="F229" s="78"/>
      <c r="G229" s="78"/>
      <c r="H229" s="88"/>
    </row>
    <row r="230" spans="1:8" ht="25.5" x14ac:dyDescent="0.25">
      <c r="A230" s="131"/>
      <c r="B230" s="246" t="s">
        <v>13</v>
      </c>
      <c r="C230" s="132" t="s">
        <v>602</v>
      </c>
      <c r="D230" s="129">
        <v>1</v>
      </c>
      <c r="E230" s="130" t="s">
        <v>11</v>
      </c>
      <c r="F230" s="66"/>
      <c r="G230" s="66"/>
      <c r="H230" s="134">
        <f t="shared" ref="H230:H243" si="15">SUM(F230:G230)*D230</f>
        <v>0</v>
      </c>
    </row>
    <row r="231" spans="1:8" ht="25.5" x14ac:dyDescent="0.25">
      <c r="A231" s="135"/>
      <c r="B231" s="246" t="s">
        <v>16</v>
      </c>
      <c r="C231" s="132" t="s">
        <v>576</v>
      </c>
      <c r="D231" s="136">
        <v>120</v>
      </c>
      <c r="E231" s="137" t="s">
        <v>19</v>
      </c>
      <c r="F231" s="66"/>
      <c r="G231" s="66"/>
      <c r="H231" s="134">
        <f t="shared" si="15"/>
        <v>0</v>
      </c>
    </row>
    <row r="232" spans="1:8" ht="25.5" x14ac:dyDescent="0.25">
      <c r="A232" s="135"/>
      <c r="B232" s="246" t="s">
        <v>18</v>
      </c>
      <c r="C232" s="132" t="s">
        <v>577</v>
      </c>
      <c r="D232" s="136">
        <v>30</v>
      </c>
      <c r="E232" s="137" t="s">
        <v>19</v>
      </c>
      <c r="F232" s="66"/>
      <c r="G232" s="66"/>
      <c r="H232" s="134">
        <f t="shared" si="15"/>
        <v>0</v>
      </c>
    </row>
    <row r="233" spans="1:8" ht="25.5" x14ac:dyDescent="0.25">
      <c r="A233" s="135"/>
      <c r="B233" s="246" t="s">
        <v>20</v>
      </c>
      <c r="C233" s="132" t="s">
        <v>603</v>
      </c>
      <c r="D233" s="136">
        <v>15</v>
      </c>
      <c r="E233" s="137" t="s">
        <v>19</v>
      </c>
      <c r="F233" s="66"/>
      <c r="G233" s="66"/>
      <c r="H233" s="134">
        <f t="shared" si="15"/>
        <v>0</v>
      </c>
    </row>
    <row r="234" spans="1:8" ht="25.5" x14ac:dyDescent="0.25">
      <c r="A234" s="135"/>
      <c r="B234" s="246" t="s">
        <v>21</v>
      </c>
      <c r="C234" s="132" t="s">
        <v>604</v>
      </c>
      <c r="D234" s="136">
        <v>20</v>
      </c>
      <c r="E234" s="137" t="s">
        <v>19</v>
      </c>
      <c r="F234" s="66"/>
      <c r="G234" s="66"/>
      <c r="H234" s="134">
        <f t="shared" si="15"/>
        <v>0</v>
      </c>
    </row>
    <row r="235" spans="1:8" ht="25.5" x14ac:dyDescent="0.25">
      <c r="A235" s="135"/>
      <c r="B235" s="246" t="s">
        <v>22</v>
      </c>
      <c r="C235" s="132" t="s">
        <v>605</v>
      </c>
      <c r="D235" s="136">
        <v>40</v>
      </c>
      <c r="E235" s="137" t="s">
        <v>19</v>
      </c>
      <c r="F235" s="66"/>
      <c r="G235" s="66"/>
      <c r="H235" s="134">
        <f t="shared" si="15"/>
        <v>0</v>
      </c>
    </row>
    <row r="236" spans="1:8" ht="25.5" x14ac:dyDescent="0.25">
      <c r="A236" s="138"/>
      <c r="B236" s="246" t="s">
        <v>23</v>
      </c>
      <c r="C236" s="132" t="s">
        <v>606</v>
      </c>
      <c r="D236" s="139">
        <v>1</v>
      </c>
      <c r="E236" s="140" t="s">
        <v>11</v>
      </c>
      <c r="F236" s="93"/>
      <c r="G236" s="93"/>
      <c r="H236" s="134">
        <f t="shared" si="15"/>
        <v>0</v>
      </c>
    </row>
    <row r="237" spans="1:8" x14ac:dyDescent="0.25">
      <c r="A237" s="138"/>
      <c r="B237" s="246" t="s">
        <v>24</v>
      </c>
      <c r="C237" s="141" t="s">
        <v>285</v>
      </c>
      <c r="D237" s="142">
        <v>10</v>
      </c>
      <c r="E237" s="143" t="s">
        <v>19</v>
      </c>
      <c r="F237" s="264"/>
      <c r="G237" s="264"/>
      <c r="H237" s="134">
        <f t="shared" si="15"/>
        <v>0</v>
      </c>
    </row>
    <row r="238" spans="1:8" x14ac:dyDescent="0.25">
      <c r="A238" s="135"/>
      <c r="B238" s="246" t="s">
        <v>25</v>
      </c>
      <c r="C238" s="132" t="s">
        <v>286</v>
      </c>
      <c r="D238" s="136">
        <v>50</v>
      </c>
      <c r="E238" s="137" t="s">
        <v>19</v>
      </c>
      <c r="F238" s="66"/>
      <c r="G238" s="66"/>
      <c r="H238" s="134">
        <f t="shared" si="15"/>
        <v>0</v>
      </c>
    </row>
    <row r="239" spans="1:8" x14ac:dyDescent="0.25">
      <c r="A239" s="144"/>
      <c r="B239" s="246" t="s">
        <v>26</v>
      </c>
      <c r="C239" s="132" t="s">
        <v>287</v>
      </c>
      <c r="D239" s="136">
        <v>30</v>
      </c>
      <c r="E239" s="137" t="s">
        <v>19</v>
      </c>
      <c r="F239" s="66"/>
      <c r="G239" s="66"/>
      <c r="H239" s="134">
        <f t="shared" si="15"/>
        <v>0</v>
      </c>
    </row>
    <row r="240" spans="1:8" x14ac:dyDescent="0.25">
      <c r="A240" s="144"/>
      <c r="B240" s="246" t="s">
        <v>27</v>
      </c>
      <c r="C240" s="145" t="s">
        <v>288</v>
      </c>
      <c r="D240" s="146">
        <v>10</v>
      </c>
      <c r="E240" s="147" t="s">
        <v>11</v>
      </c>
      <c r="F240" s="66"/>
      <c r="G240" s="66"/>
      <c r="H240" s="134">
        <f t="shared" si="15"/>
        <v>0</v>
      </c>
    </row>
    <row r="241" spans="1:8" x14ac:dyDescent="0.25">
      <c r="A241" s="144"/>
      <c r="B241" s="246" t="s">
        <v>28</v>
      </c>
      <c r="C241" s="145" t="s">
        <v>289</v>
      </c>
      <c r="D241" s="146">
        <v>8</v>
      </c>
      <c r="E241" s="143" t="s">
        <v>11</v>
      </c>
      <c r="F241" s="66"/>
      <c r="G241" s="66"/>
      <c r="H241" s="134">
        <f t="shared" si="15"/>
        <v>0</v>
      </c>
    </row>
    <row r="242" spans="1:8" ht="38.25" x14ac:dyDescent="0.25">
      <c r="A242" s="144"/>
      <c r="B242" s="246" t="s">
        <v>29</v>
      </c>
      <c r="C242" s="132" t="s">
        <v>290</v>
      </c>
      <c r="D242" s="136">
        <v>1</v>
      </c>
      <c r="E242" s="137" t="s">
        <v>97</v>
      </c>
      <c r="F242" s="66"/>
      <c r="G242" s="66"/>
      <c r="H242" s="134">
        <f t="shared" si="15"/>
        <v>0</v>
      </c>
    </row>
    <row r="243" spans="1:8" x14ac:dyDescent="0.25">
      <c r="A243" s="144"/>
      <c r="B243" s="246" t="s">
        <v>30</v>
      </c>
      <c r="C243" s="132" t="s">
        <v>189</v>
      </c>
      <c r="D243" s="130">
        <v>5</v>
      </c>
      <c r="E243" s="130" t="s">
        <v>97</v>
      </c>
      <c r="F243" s="66"/>
      <c r="G243" s="66"/>
      <c r="H243" s="134">
        <f t="shared" si="15"/>
        <v>0</v>
      </c>
    </row>
    <row r="244" spans="1:8" x14ac:dyDescent="0.25">
      <c r="A244" s="89"/>
      <c r="B244" s="79">
        <v>2</v>
      </c>
      <c r="C244" s="80" t="s">
        <v>291</v>
      </c>
      <c r="D244" s="81"/>
      <c r="E244" s="82"/>
      <c r="F244" s="83"/>
      <c r="G244" s="83"/>
      <c r="H244" s="90"/>
    </row>
    <row r="245" spans="1:8" ht="63.75" x14ac:dyDescent="0.25">
      <c r="A245" s="144"/>
      <c r="B245" s="246" t="s">
        <v>51</v>
      </c>
      <c r="C245" s="132" t="s">
        <v>607</v>
      </c>
      <c r="D245" s="136">
        <v>1</v>
      </c>
      <c r="E245" s="148" t="s">
        <v>11</v>
      </c>
      <c r="F245" s="66"/>
      <c r="G245" s="66"/>
      <c r="H245" s="134">
        <f>SUM(F245:G245)*D245</f>
        <v>0</v>
      </c>
    </row>
    <row r="246" spans="1:8" ht="63.75" x14ac:dyDescent="0.25">
      <c r="A246" s="144"/>
      <c r="B246" s="246" t="s">
        <v>52</v>
      </c>
      <c r="C246" s="132" t="s">
        <v>608</v>
      </c>
      <c r="D246" s="136">
        <v>1</v>
      </c>
      <c r="E246" s="148" t="s">
        <v>11</v>
      </c>
      <c r="F246" s="66"/>
      <c r="G246" s="66"/>
      <c r="H246" s="134">
        <f t="shared" ref="H246:H248" si="16">SUM(F246:G246)*D246</f>
        <v>0</v>
      </c>
    </row>
    <row r="247" spans="1:8" x14ac:dyDescent="0.25">
      <c r="A247" s="144"/>
      <c r="B247" s="246" t="s">
        <v>53</v>
      </c>
      <c r="C247" s="132" t="s">
        <v>190</v>
      </c>
      <c r="D247" s="136">
        <v>1</v>
      </c>
      <c r="E247" s="137" t="s">
        <v>72</v>
      </c>
      <c r="F247" s="66"/>
      <c r="G247" s="66"/>
      <c r="H247" s="134">
        <f t="shared" si="16"/>
        <v>0</v>
      </c>
    </row>
    <row r="248" spans="1:8" x14ac:dyDescent="0.25">
      <c r="A248" s="144"/>
      <c r="B248" s="246" t="s">
        <v>54</v>
      </c>
      <c r="C248" s="132" t="s">
        <v>596</v>
      </c>
      <c r="D248" s="136">
        <v>1</v>
      </c>
      <c r="E248" s="137" t="s">
        <v>11</v>
      </c>
      <c r="F248" s="66"/>
      <c r="G248" s="66"/>
      <c r="H248" s="134">
        <f t="shared" si="16"/>
        <v>0</v>
      </c>
    </row>
    <row r="249" spans="1:8" x14ac:dyDescent="0.25">
      <c r="A249" s="144"/>
      <c r="B249" s="246" t="s">
        <v>55</v>
      </c>
      <c r="C249" s="132" t="s">
        <v>609</v>
      </c>
      <c r="D249" s="136"/>
      <c r="E249" s="137" t="s">
        <v>123</v>
      </c>
      <c r="F249" s="133"/>
      <c r="G249" s="133"/>
      <c r="H249" s="134"/>
    </row>
    <row r="250" spans="1:8" x14ac:dyDescent="0.25">
      <c r="A250" s="144"/>
      <c r="B250" s="246" t="s">
        <v>120</v>
      </c>
      <c r="C250" s="132" t="s">
        <v>293</v>
      </c>
      <c r="D250" s="136">
        <v>2</v>
      </c>
      <c r="E250" s="137" t="s">
        <v>11</v>
      </c>
      <c r="F250" s="66"/>
      <c r="G250" s="66"/>
      <c r="H250" s="134">
        <f t="shared" ref="H250:H254" si="17">(F250+G250)*D250</f>
        <v>0</v>
      </c>
    </row>
    <row r="251" spans="1:8" x14ac:dyDescent="0.25">
      <c r="A251" s="144"/>
      <c r="B251" s="246" t="s">
        <v>191</v>
      </c>
      <c r="C251" s="132" t="s">
        <v>295</v>
      </c>
      <c r="D251" s="136">
        <v>2</v>
      </c>
      <c r="E251" s="137" t="s">
        <v>11</v>
      </c>
      <c r="F251" s="66"/>
      <c r="G251" s="66"/>
      <c r="H251" s="134">
        <f t="shared" si="17"/>
        <v>0</v>
      </c>
    </row>
    <row r="252" spans="1:8" x14ac:dyDescent="0.25">
      <c r="A252" s="144"/>
      <c r="B252" s="246" t="s">
        <v>610</v>
      </c>
      <c r="C252" s="132" t="s">
        <v>297</v>
      </c>
      <c r="D252" s="136">
        <v>2</v>
      </c>
      <c r="E252" s="137" t="s">
        <v>11</v>
      </c>
      <c r="F252" s="66"/>
      <c r="G252" s="66"/>
      <c r="H252" s="134">
        <f t="shared" si="17"/>
        <v>0</v>
      </c>
    </row>
    <row r="253" spans="1:8" x14ac:dyDescent="0.25">
      <c r="A253" s="144"/>
      <c r="B253" s="246" t="s">
        <v>611</v>
      </c>
      <c r="C253" s="132" t="s">
        <v>612</v>
      </c>
      <c r="D253" s="136">
        <v>2</v>
      </c>
      <c r="E253" s="137" t="s">
        <v>11</v>
      </c>
      <c r="F253" s="66"/>
      <c r="G253" s="66"/>
      <c r="H253" s="134">
        <f t="shared" si="17"/>
        <v>0</v>
      </c>
    </row>
    <row r="254" spans="1:8" x14ac:dyDescent="0.25">
      <c r="A254" s="144"/>
      <c r="B254" s="246" t="s">
        <v>613</v>
      </c>
      <c r="C254" s="132" t="s">
        <v>614</v>
      </c>
      <c r="D254" s="136">
        <v>1</v>
      </c>
      <c r="E254" s="137" t="s">
        <v>11</v>
      </c>
      <c r="F254" s="66"/>
      <c r="G254" s="66"/>
      <c r="H254" s="134">
        <f t="shared" si="17"/>
        <v>0</v>
      </c>
    </row>
    <row r="255" spans="1:8" x14ac:dyDescent="0.25">
      <c r="A255" s="144"/>
      <c r="B255" s="246" t="s">
        <v>121</v>
      </c>
      <c r="C255" s="132" t="s">
        <v>299</v>
      </c>
      <c r="D255" s="136"/>
      <c r="E255" s="137" t="s">
        <v>123</v>
      </c>
      <c r="F255" s="133"/>
      <c r="G255" s="133"/>
      <c r="H255" s="134"/>
    </row>
    <row r="256" spans="1:8" x14ac:dyDescent="0.25">
      <c r="A256" s="144"/>
      <c r="B256" s="246" t="s">
        <v>124</v>
      </c>
      <c r="C256" s="132" t="s">
        <v>300</v>
      </c>
      <c r="D256" s="136">
        <v>3</v>
      </c>
      <c r="E256" s="137" t="s">
        <v>11</v>
      </c>
      <c r="F256" s="66"/>
      <c r="G256" s="66"/>
      <c r="H256" s="134">
        <f>SUM(F256:G256)*D256</f>
        <v>0</v>
      </c>
    </row>
    <row r="257" spans="1:8" ht="38.25" x14ac:dyDescent="0.25">
      <c r="A257" s="135"/>
      <c r="B257" s="246" t="s">
        <v>128</v>
      </c>
      <c r="C257" s="132" t="s">
        <v>301</v>
      </c>
      <c r="D257" s="136">
        <v>1</v>
      </c>
      <c r="E257" s="149" t="s">
        <v>11</v>
      </c>
      <c r="F257" s="265"/>
      <c r="G257" s="265"/>
      <c r="H257" s="134">
        <f>SUM(F257:G257)*D257</f>
        <v>0</v>
      </c>
    </row>
    <row r="258" spans="1:8" x14ac:dyDescent="0.25">
      <c r="A258" s="135"/>
      <c r="B258" s="246" t="s">
        <v>129</v>
      </c>
      <c r="C258" s="132" t="s">
        <v>302</v>
      </c>
      <c r="D258" s="136"/>
      <c r="E258" s="137" t="s">
        <v>123</v>
      </c>
      <c r="F258" s="133"/>
      <c r="G258" s="133"/>
      <c r="H258" s="134"/>
    </row>
    <row r="259" spans="1:8" x14ac:dyDescent="0.25">
      <c r="A259" s="135"/>
      <c r="B259" s="246" t="s">
        <v>307</v>
      </c>
      <c r="C259" s="132" t="s">
        <v>303</v>
      </c>
      <c r="D259" s="136">
        <v>21</v>
      </c>
      <c r="E259" s="137" t="s">
        <v>11</v>
      </c>
      <c r="F259" s="66"/>
      <c r="G259" s="66"/>
      <c r="H259" s="134">
        <f t="shared" ref="H259:H322" si="18">SUM(F259:G259)*D259</f>
        <v>0</v>
      </c>
    </row>
    <row r="260" spans="1:8" x14ac:dyDescent="0.25">
      <c r="A260" s="135"/>
      <c r="B260" s="246" t="s">
        <v>615</v>
      </c>
      <c r="C260" s="132" t="s">
        <v>304</v>
      </c>
      <c r="D260" s="136">
        <v>5</v>
      </c>
      <c r="E260" s="137" t="s">
        <v>11</v>
      </c>
      <c r="F260" s="66"/>
      <c r="G260" s="66"/>
      <c r="H260" s="134">
        <f t="shared" si="18"/>
        <v>0</v>
      </c>
    </row>
    <row r="261" spans="1:8" x14ac:dyDescent="0.25">
      <c r="A261" s="135"/>
      <c r="B261" s="246" t="s">
        <v>616</v>
      </c>
      <c r="C261" s="132" t="s">
        <v>305</v>
      </c>
      <c r="D261" s="136">
        <v>4</v>
      </c>
      <c r="E261" s="137" t="s">
        <v>11</v>
      </c>
      <c r="F261" s="66"/>
      <c r="G261" s="66"/>
      <c r="H261" s="134">
        <f t="shared" si="18"/>
        <v>0</v>
      </c>
    </row>
    <row r="262" spans="1:8" x14ac:dyDescent="0.25">
      <c r="A262" s="135"/>
      <c r="B262" s="246" t="s">
        <v>130</v>
      </c>
      <c r="C262" s="132" t="s">
        <v>306</v>
      </c>
      <c r="D262" s="136"/>
      <c r="E262" s="137" t="s">
        <v>123</v>
      </c>
      <c r="F262" s="133"/>
      <c r="G262" s="133"/>
      <c r="H262" s="134"/>
    </row>
    <row r="263" spans="1:8" x14ac:dyDescent="0.25">
      <c r="A263" s="135"/>
      <c r="B263" s="246" t="s">
        <v>617</v>
      </c>
      <c r="C263" s="132" t="s">
        <v>308</v>
      </c>
      <c r="D263" s="136">
        <v>3</v>
      </c>
      <c r="E263" s="137" t="s">
        <v>11</v>
      </c>
      <c r="F263" s="66"/>
      <c r="G263" s="66"/>
      <c r="H263" s="134">
        <f t="shared" ref="H263:H268" si="19">SUM(F263:G263)*D263</f>
        <v>0</v>
      </c>
    </row>
    <row r="264" spans="1:8" x14ac:dyDescent="0.25">
      <c r="A264" s="135"/>
      <c r="B264" s="246" t="s">
        <v>131</v>
      </c>
      <c r="C264" s="132" t="s">
        <v>309</v>
      </c>
      <c r="D264" s="136">
        <v>6</v>
      </c>
      <c r="E264" s="137" t="s">
        <v>11</v>
      </c>
      <c r="F264" s="66"/>
      <c r="G264" s="66"/>
      <c r="H264" s="134">
        <f t="shared" si="19"/>
        <v>0</v>
      </c>
    </row>
    <row r="265" spans="1:8" x14ac:dyDescent="0.25">
      <c r="A265" s="135"/>
      <c r="B265" s="246" t="s">
        <v>194</v>
      </c>
      <c r="C265" s="132" t="s">
        <v>618</v>
      </c>
      <c r="D265" s="136">
        <v>1</v>
      </c>
      <c r="E265" s="137" t="s">
        <v>11</v>
      </c>
      <c r="F265" s="66"/>
      <c r="G265" s="66"/>
      <c r="H265" s="134">
        <f t="shared" si="19"/>
        <v>0</v>
      </c>
    </row>
    <row r="266" spans="1:8" ht="25.5" x14ac:dyDescent="0.25">
      <c r="A266" s="135"/>
      <c r="B266" s="246" t="s">
        <v>195</v>
      </c>
      <c r="C266" s="132" t="s">
        <v>192</v>
      </c>
      <c r="D266" s="136">
        <v>1700</v>
      </c>
      <c r="E266" s="137" t="s">
        <v>19</v>
      </c>
      <c r="F266" s="66"/>
      <c r="G266" s="66"/>
      <c r="H266" s="134">
        <f t="shared" si="19"/>
        <v>0</v>
      </c>
    </row>
    <row r="267" spans="1:8" ht="25.5" x14ac:dyDescent="0.25">
      <c r="A267" s="135"/>
      <c r="B267" s="246" t="s">
        <v>196</v>
      </c>
      <c r="C267" s="132" t="s">
        <v>193</v>
      </c>
      <c r="D267" s="136">
        <v>500</v>
      </c>
      <c r="E267" s="137" t="s">
        <v>19</v>
      </c>
      <c r="F267" s="66"/>
      <c r="G267" s="66"/>
      <c r="H267" s="134">
        <f t="shared" si="19"/>
        <v>0</v>
      </c>
    </row>
    <row r="268" spans="1:8" x14ac:dyDescent="0.25">
      <c r="A268" s="135"/>
      <c r="B268" s="246" t="s">
        <v>197</v>
      </c>
      <c r="C268" s="132" t="s">
        <v>199</v>
      </c>
      <c r="D268" s="136">
        <v>15</v>
      </c>
      <c r="E268" s="137" t="s">
        <v>19</v>
      </c>
      <c r="F268" s="66"/>
      <c r="G268" s="66"/>
      <c r="H268" s="134">
        <f t="shared" si="19"/>
        <v>0</v>
      </c>
    </row>
    <row r="269" spans="1:8" x14ac:dyDescent="0.25">
      <c r="A269" s="89"/>
      <c r="B269" s="79">
        <v>3</v>
      </c>
      <c r="C269" s="80" t="s">
        <v>310</v>
      </c>
      <c r="D269" s="81"/>
      <c r="E269" s="82"/>
      <c r="F269" s="83"/>
      <c r="G269" s="83"/>
      <c r="H269" s="90"/>
    </row>
    <row r="270" spans="1:8" ht="25.5" x14ac:dyDescent="0.25">
      <c r="A270" s="135"/>
      <c r="B270" s="247" t="s">
        <v>58</v>
      </c>
      <c r="C270" s="151" t="s">
        <v>311</v>
      </c>
      <c r="D270" s="136">
        <v>46</v>
      </c>
      <c r="E270" s="137" t="s">
        <v>11</v>
      </c>
      <c r="F270" s="66"/>
      <c r="G270" s="66"/>
      <c r="H270" s="134">
        <f t="shared" ref="H270:H274" si="20">SUM(F270:G270)*D270</f>
        <v>0</v>
      </c>
    </row>
    <row r="271" spans="1:8" ht="25.5" x14ac:dyDescent="0.25">
      <c r="A271" s="135"/>
      <c r="B271" s="247" t="s">
        <v>59</v>
      </c>
      <c r="C271" s="151" t="s">
        <v>312</v>
      </c>
      <c r="D271" s="136">
        <v>2</v>
      </c>
      <c r="E271" s="137" t="s">
        <v>11</v>
      </c>
      <c r="F271" s="66"/>
      <c r="G271" s="66"/>
      <c r="H271" s="134">
        <f t="shared" si="20"/>
        <v>0</v>
      </c>
    </row>
    <row r="272" spans="1:8" ht="38.25" x14ac:dyDescent="0.25">
      <c r="A272" s="135"/>
      <c r="B272" s="247" t="s">
        <v>60</v>
      </c>
      <c r="C272" s="151" t="s">
        <v>597</v>
      </c>
      <c r="D272" s="136">
        <v>10</v>
      </c>
      <c r="E272" s="137" t="s">
        <v>11</v>
      </c>
      <c r="F272" s="66"/>
      <c r="G272" s="66"/>
      <c r="H272" s="134">
        <f t="shared" si="20"/>
        <v>0</v>
      </c>
    </row>
    <row r="273" spans="1:8" ht="38.25" x14ac:dyDescent="0.25">
      <c r="A273" s="135"/>
      <c r="B273" s="247" t="s">
        <v>98</v>
      </c>
      <c r="C273" s="151" t="s">
        <v>598</v>
      </c>
      <c r="D273" s="136">
        <v>1</v>
      </c>
      <c r="E273" s="137" t="s">
        <v>11</v>
      </c>
      <c r="F273" s="66"/>
      <c r="G273" s="66"/>
      <c r="H273" s="134">
        <f t="shared" si="20"/>
        <v>0</v>
      </c>
    </row>
    <row r="274" spans="1:8" ht="25.5" x14ac:dyDescent="0.25">
      <c r="A274" s="135"/>
      <c r="B274" s="247" t="s">
        <v>176</v>
      </c>
      <c r="C274" s="151" t="s">
        <v>313</v>
      </c>
      <c r="D274" s="136">
        <v>21</v>
      </c>
      <c r="E274" s="137" t="s">
        <v>11</v>
      </c>
      <c r="F274" s="66"/>
      <c r="G274" s="66"/>
      <c r="H274" s="134">
        <f t="shared" si="20"/>
        <v>0</v>
      </c>
    </row>
    <row r="275" spans="1:8" x14ac:dyDescent="0.25">
      <c r="A275" s="135"/>
      <c r="B275" s="247" t="s">
        <v>177</v>
      </c>
      <c r="C275" s="132" t="s">
        <v>314</v>
      </c>
      <c r="D275" s="136"/>
      <c r="E275" s="137"/>
      <c r="F275" s="133"/>
      <c r="G275" s="133"/>
      <c r="H275" s="134"/>
    </row>
    <row r="276" spans="1:8" x14ac:dyDescent="0.25">
      <c r="A276" s="135"/>
      <c r="B276" s="247" t="s">
        <v>315</v>
      </c>
      <c r="C276" s="132" t="s">
        <v>316</v>
      </c>
      <c r="D276" s="136">
        <v>8</v>
      </c>
      <c r="E276" s="137" t="s">
        <v>11</v>
      </c>
      <c r="F276" s="66"/>
      <c r="G276" s="66"/>
      <c r="H276" s="134">
        <f>SUM(F276:G276)*D276</f>
        <v>0</v>
      </c>
    </row>
    <row r="277" spans="1:8" x14ac:dyDescent="0.25">
      <c r="A277" s="135"/>
      <c r="B277" s="247" t="s">
        <v>317</v>
      </c>
      <c r="C277" s="132" t="s">
        <v>318</v>
      </c>
      <c r="D277" s="136">
        <v>2</v>
      </c>
      <c r="E277" s="137" t="s">
        <v>11</v>
      </c>
      <c r="F277" s="66"/>
      <c r="G277" s="66"/>
      <c r="H277" s="134">
        <f t="shared" ref="H277:H282" si="21">SUM(F277:G277)*D277</f>
        <v>0</v>
      </c>
    </row>
    <row r="278" spans="1:8" x14ac:dyDescent="0.25">
      <c r="A278" s="135"/>
      <c r="B278" s="247" t="s">
        <v>319</v>
      </c>
      <c r="C278" s="132" t="s">
        <v>320</v>
      </c>
      <c r="D278" s="136">
        <v>0</v>
      </c>
      <c r="E278" s="137" t="s">
        <v>11</v>
      </c>
      <c r="F278" s="66"/>
      <c r="G278" s="66"/>
      <c r="H278" s="134">
        <f t="shared" si="21"/>
        <v>0</v>
      </c>
    </row>
    <row r="279" spans="1:8" x14ac:dyDescent="0.25">
      <c r="A279" s="135"/>
      <c r="B279" s="247" t="s">
        <v>321</v>
      </c>
      <c r="C279" s="132" t="s">
        <v>322</v>
      </c>
      <c r="D279" s="136">
        <v>2</v>
      </c>
      <c r="E279" s="137" t="s">
        <v>11</v>
      </c>
      <c r="F279" s="66"/>
      <c r="G279" s="66"/>
      <c r="H279" s="134">
        <f t="shared" si="21"/>
        <v>0</v>
      </c>
    </row>
    <row r="280" spans="1:8" x14ac:dyDescent="0.25">
      <c r="A280" s="135"/>
      <c r="B280" s="247" t="s">
        <v>323</v>
      </c>
      <c r="C280" s="132" t="s">
        <v>215</v>
      </c>
      <c r="D280" s="136">
        <v>28</v>
      </c>
      <c r="E280" s="137" t="s">
        <v>11</v>
      </c>
      <c r="F280" s="66"/>
      <c r="G280" s="66"/>
      <c r="H280" s="134">
        <f t="shared" si="21"/>
        <v>0</v>
      </c>
    </row>
    <row r="281" spans="1:8" x14ac:dyDescent="0.25">
      <c r="A281" s="135"/>
      <c r="B281" s="247" t="s">
        <v>178</v>
      </c>
      <c r="C281" s="132" t="s">
        <v>324</v>
      </c>
      <c r="D281" s="136">
        <v>15</v>
      </c>
      <c r="E281" s="137" t="s">
        <v>11</v>
      </c>
      <c r="F281" s="66"/>
      <c r="G281" s="66"/>
      <c r="H281" s="134">
        <f t="shared" si="21"/>
        <v>0</v>
      </c>
    </row>
    <row r="282" spans="1:8" x14ac:dyDescent="0.25">
      <c r="A282" s="135"/>
      <c r="B282" s="247" t="s">
        <v>201</v>
      </c>
      <c r="C282" s="132" t="s">
        <v>325</v>
      </c>
      <c r="D282" s="136">
        <v>15</v>
      </c>
      <c r="E282" s="137" t="s">
        <v>11</v>
      </c>
      <c r="F282" s="66"/>
      <c r="G282" s="66"/>
      <c r="H282" s="134">
        <f t="shared" si="21"/>
        <v>0</v>
      </c>
    </row>
    <row r="283" spans="1:8" x14ac:dyDescent="0.25">
      <c r="A283" s="135"/>
      <c r="B283" s="247" t="s">
        <v>202</v>
      </c>
      <c r="C283" s="132" t="s">
        <v>326</v>
      </c>
      <c r="D283" s="136"/>
      <c r="E283" s="137"/>
      <c r="F283" s="133"/>
      <c r="G283" s="133"/>
      <c r="H283" s="134"/>
    </row>
    <row r="284" spans="1:8" x14ac:dyDescent="0.25">
      <c r="A284" s="135"/>
      <c r="B284" s="247" t="s">
        <v>327</v>
      </c>
      <c r="C284" s="132" t="s">
        <v>328</v>
      </c>
      <c r="D284" s="136">
        <v>65</v>
      </c>
      <c r="E284" s="137" t="s">
        <v>11</v>
      </c>
      <c r="F284" s="66"/>
      <c r="G284" s="66"/>
      <c r="H284" s="134">
        <f t="shared" si="18"/>
        <v>0</v>
      </c>
    </row>
    <row r="285" spans="1:8" x14ac:dyDescent="0.25">
      <c r="A285" s="135"/>
      <c r="B285" s="247" t="s">
        <v>329</v>
      </c>
      <c r="C285" s="132" t="s">
        <v>330</v>
      </c>
      <c r="D285" s="136">
        <v>45</v>
      </c>
      <c r="E285" s="137" t="s">
        <v>11</v>
      </c>
      <c r="F285" s="66"/>
      <c r="G285" s="66"/>
      <c r="H285" s="134">
        <f t="shared" si="18"/>
        <v>0</v>
      </c>
    </row>
    <row r="286" spans="1:8" x14ac:dyDescent="0.25">
      <c r="A286" s="135"/>
      <c r="B286" s="247" t="s">
        <v>203</v>
      </c>
      <c r="C286" s="132" t="s">
        <v>331</v>
      </c>
      <c r="D286" s="136"/>
      <c r="E286" s="137"/>
      <c r="F286" s="133"/>
      <c r="G286" s="133"/>
      <c r="H286" s="134"/>
    </row>
    <row r="287" spans="1:8" x14ac:dyDescent="0.25">
      <c r="A287" s="135"/>
      <c r="B287" s="247" t="s">
        <v>332</v>
      </c>
      <c r="C287" s="132" t="s">
        <v>328</v>
      </c>
      <c r="D287" s="136">
        <v>71</v>
      </c>
      <c r="E287" s="137" t="s">
        <v>19</v>
      </c>
      <c r="F287" s="66"/>
      <c r="G287" s="66"/>
      <c r="H287" s="134">
        <f t="shared" si="18"/>
        <v>0</v>
      </c>
    </row>
    <row r="288" spans="1:8" x14ac:dyDescent="0.25">
      <c r="A288" s="135"/>
      <c r="B288" s="247" t="s">
        <v>333</v>
      </c>
      <c r="C288" s="132" t="s">
        <v>330</v>
      </c>
      <c r="D288" s="136">
        <v>45</v>
      </c>
      <c r="E288" s="137" t="s">
        <v>19</v>
      </c>
      <c r="F288" s="66"/>
      <c r="G288" s="66"/>
      <c r="H288" s="134">
        <f t="shared" si="18"/>
        <v>0</v>
      </c>
    </row>
    <row r="289" spans="1:8" x14ac:dyDescent="0.25">
      <c r="A289" s="135"/>
      <c r="B289" s="247" t="s">
        <v>334</v>
      </c>
      <c r="C289" s="132" t="s">
        <v>335</v>
      </c>
      <c r="D289" s="136">
        <v>24</v>
      </c>
      <c r="E289" s="137" t="s">
        <v>19</v>
      </c>
      <c r="F289" s="66"/>
      <c r="G289" s="66"/>
      <c r="H289" s="134">
        <f t="shared" si="18"/>
        <v>0</v>
      </c>
    </row>
    <row r="290" spans="1:8" x14ac:dyDescent="0.25">
      <c r="A290" s="135"/>
      <c r="B290" s="247" t="s">
        <v>205</v>
      </c>
      <c r="C290" s="132" t="s">
        <v>336</v>
      </c>
      <c r="D290" s="136"/>
      <c r="E290" s="137"/>
      <c r="F290" s="133"/>
      <c r="G290" s="133"/>
      <c r="H290" s="134"/>
    </row>
    <row r="291" spans="1:8" x14ac:dyDescent="0.25">
      <c r="A291" s="135"/>
      <c r="B291" s="247" t="s">
        <v>337</v>
      </c>
      <c r="C291" s="132" t="s">
        <v>328</v>
      </c>
      <c r="D291" s="136">
        <v>6</v>
      </c>
      <c r="E291" s="137" t="s">
        <v>19</v>
      </c>
      <c r="F291" s="66"/>
      <c r="G291" s="66"/>
      <c r="H291" s="134">
        <f t="shared" si="18"/>
        <v>0</v>
      </c>
    </row>
    <row r="292" spans="1:8" x14ac:dyDescent="0.25">
      <c r="A292" s="135"/>
      <c r="B292" s="247" t="s">
        <v>338</v>
      </c>
      <c r="C292" s="132" t="s">
        <v>339</v>
      </c>
      <c r="D292" s="136">
        <v>20</v>
      </c>
      <c r="E292" s="137" t="s">
        <v>19</v>
      </c>
      <c r="F292" s="66"/>
      <c r="G292" s="66"/>
      <c r="H292" s="134">
        <f t="shared" si="18"/>
        <v>0</v>
      </c>
    </row>
    <row r="293" spans="1:8" ht="25.5" x14ac:dyDescent="0.25">
      <c r="A293" s="135"/>
      <c r="B293" s="247" t="s">
        <v>206</v>
      </c>
      <c r="C293" s="132" t="s">
        <v>222</v>
      </c>
      <c r="D293" s="136">
        <v>8</v>
      </c>
      <c r="E293" s="137" t="s">
        <v>11</v>
      </c>
      <c r="F293" s="66"/>
      <c r="G293" s="66"/>
      <c r="H293" s="134">
        <f t="shared" si="18"/>
        <v>0</v>
      </c>
    </row>
    <row r="294" spans="1:8" ht="25.5" x14ac:dyDescent="0.25">
      <c r="A294" s="135"/>
      <c r="B294" s="247" t="s">
        <v>207</v>
      </c>
      <c r="C294" s="132" t="s">
        <v>224</v>
      </c>
      <c r="D294" s="136">
        <v>6</v>
      </c>
      <c r="E294" s="137" t="s">
        <v>11</v>
      </c>
      <c r="F294" s="66"/>
      <c r="G294" s="66"/>
      <c r="H294" s="134">
        <f t="shared" si="18"/>
        <v>0</v>
      </c>
    </row>
    <row r="295" spans="1:8" x14ac:dyDescent="0.25">
      <c r="A295" s="135"/>
      <c r="B295" s="247" t="s">
        <v>208</v>
      </c>
      <c r="C295" s="132" t="s">
        <v>340</v>
      </c>
      <c r="D295" s="136">
        <v>38</v>
      </c>
      <c r="E295" s="137" t="s">
        <v>19</v>
      </c>
      <c r="F295" s="66"/>
      <c r="G295" s="66"/>
      <c r="H295" s="134">
        <f t="shared" si="18"/>
        <v>0</v>
      </c>
    </row>
    <row r="296" spans="1:8" x14ac:dyDescent="0.25">
      <c r="A296" s="135"/>
      <c r="B296" s="247" t="s">
        <v>209</v>
      </c>
      <c r="C296" s="132" t="s">
        <v>341</v>
      </c>
      <c r="D296" s="136">
        <v>10</v>
      </c>
      <c r="E296" s="137" t="s">
        <v>11</v>
      </c>
      <c r="F296" s="66"/>
      <c r="G296" s="66"/>
      <c r="H296" s="134">
        <f t="shared" si="18"/>
        <v>0</v>
      </c>
    </row>
    <row r="297" spans="1:8" x14ac:dyDescent="0.25">
      <c r="A297" s="135"/>
      <c r="B297" s="247" t="s">
        <v>210</v>
      </c>
      <c r="C297" s="132" t="s">
        <v>342</v>
      </c>
      <c r="D297" s="136">
        <v>6</v>
      </c>
      <c r="E297" s="137" t="s">
        <v>11</v>
      </c>
      <c r="F297" s="66"/>
      <c r="G297" s="66"/>
      <c r="H297" s="134">
        <f t="shared" si="18"/>
        <v>0</v>
      </c>
    </row>
    <row r="298" spans="1:8" x14ac:dyDescent="0.25">
      <c r="A298" s="135"/>
      <c r="B298" s="247" t="s">
        <v>211</v>
      </c>
      <c r="C298" s="132" t="s">
        <v>343</v>
      </c>
      <c r="D298" s="136">
        <v>45</v>
      </c>
      <c r="E298" s="137" t="s">
        <v>19</v>
      </c>
      <c r="F298" s="66"/>
      <c r="G298" s="66"/>
      <c r="H298" s="134">
        <f t="shared" si="18"/>
        <v>0</v>
      </c>
    </row>
    <row r="299" spans="1:8" x14ac:dyDescent="0.25">
      <c r="A299" s="135"/>
      <c r="B299" s="247" t="s">
        <v>212</v>
      </c>
      <c r="C299" s="132" t="s">
        <v>344</v>
      </c>
      <c r="D299" s="136">
        <v>45</v>
      </c>
      <c r="E299" s="137" t="s">
        <v>19</v>
      </c>
      <c r="F299" s="66"/>
      <c r="G299" s="66"/>
      <c r="H299" s="134">
        <f t="shared" si="18"/>
        <v>0</v>
      </c>
    </row>
    <row r="300" spans="1:8" x14ac:dyDescent="0.25">
      <c r="A300" s="135"/>
      <c r="B300" s="247" t="s">
        <v>213</v>
      </c>
      <c r="C300" s="132" t="s">
        <v>345</v>
      </c>
      <c r="D300" s="136">
        <v>45</v>
      </c>
      <c r="E300" s="137" t="s">
        <v>19</v>
      </c>
      <c r="F300" s="66"/>
      <c r="G300" s="66"/>
      <c r="H300" s="134">
        <f t="shared" si="18"/>
        <v>0</v>
      </c>
    </row>
    <row r="301" spans="1:8" x14ac:dyDescent="0.25">
      <c r="A301" s="135"/>
      <c r="B301" s="247" t="s">
        <v>214</v>
      </c>
      <c r="C301" s="132" t="s">
        <v>344</v>
      </c>
      <c r="D301" s="136">
        <v>45</v>
      </c>
      <c r="E301" s="137" t="s">
        <v>19</v>
      </c>
      <c r="F301" s="66"/>
      <c r="G301" s="66"/>
      <c r="H301" s="134">
        <f t="shared" si="18"/>
        <v>0</v>
      </c>
    </row>
    <row r="302" spans="1:8" x14ac:dyDescent="0.25">
      <c r="A302" s="135"/>
      <c r="B302" s="247" t="s">
        <v>216</v>
      </c>
      <c r="C302" s="132" t="s">
        <v>346</v>
      </c>
      <c r="D302" s="136">
        <v>23</v>
      </c>
      <c r="E302" s="137" t="s">
        <v>11</v>
      </c>
      <c r="F302" s="66"/>
      <c r="G302" s="66"/>
      <c r="H302" s="134">
        <f t="shared" si="18"/>
        <v>0</v>
      </c>
    </row>
    <row r="303" spans="1:8" x14ac:dyDescent="0.25">
      <c r="A303" s="135"/>
      <c r="B303" s="247" t="s">
        <v>217</v>
      </c>
      <c r="C303" s="132" t="s">
        <v>347</v>
      </c>
      <c r="D303" s="136">
        <v>12</v>
      </c>
      <c r="E303" s="137" t="s">
        <v>11</v>
      </c>
      <c r="F303" s="66"/>
      <c r="G303" s="66"/>
      <c r="H303" s="134">
        <f t="shared" si="18"/>
        <v>0</v>
      </c>
    </row>
    <row r="304" spans="1:8" x14ac:dyDescent="0.25">
      <c r="A304" s="135"/>
      <c r="B304" s="247" t="s">
        <v>218</v>
      </c>
      <c r="C304" s="132" t="s">
        <v>348</v>
      </c>
      <c r="D304" s="136">
        <v>3</v>
      </c>
      <c r="E304" s="137" t="s">
        <v>11</v>
      </c>
      <c r="F304" s="66"/>
      <c r="G304" s="66"/>
      <c r="H304" s="134">
        <f t="shared" si="18"/>
        <v>0</v>
      </c>
    </row>
    <row r="305" spans="1:8" x14ac:dyDescent="0.25">
      <c r="A305" s="135"/>
      <c r="B305" s="247" t="s">
        <v>219</v>
      </c>
      <c r="C305" s="132" t="s">
        <v>349</v>
      </c>
      <c r="D305" s="136">
        <v>2</v>
      </c>
      <c r="E305" s="137" t="s">
        <v>11</v>
      </c>
      <c r="F305" s="66"/>
      <c r="G305" s="66"/>
      <c r="H305" s="134">
        <f t="shared" si="18"/>
        <v>0</v>
      </c>
    </row>
    <row r="306" spans="1:8" x14ac:dyDescent="0.25">
      <c r="A306" s="135"/>
      <c r="B306" s="247" t="s">
        <v>220</v>
      </c>
      <c r="C306" s="132" t="s">
        <v>350</v>
      </c>
      <c r="D306" s="136">
        <v>30</v>
      </c>
      <c r="E306" s="137" t="s">
        <v>11</v>
      </c>
      <c r="F306" s="66"/>
      <c r="G306" s="66"/>
      <c r="H306" s="134">
        <f t="shared" si="18"/>
        <v>0</v>
      </c>
    </row>
    <row r="307" spans="1:8" x14ac:dyDescent="0.25">
      <c r="A307" s="135"/>
      <c r="B307" s="247" t="s">
        <v>221</v>
      </c>
      <c r="C307" s="132" t="s">
        <v>351</v>
      </c>
      <c r="D307" s="136">
        <v>98</v>
      </c>
      <c r="E307" s="137" t="s">
        <v>19</v>
      </c>
      <c r="F307" s="66"/>
      <c r="G307" s="66"/>
      <c r="H307" s="134">
        <f t="shared" si="18"/>
        <v>0</v>
      </c>
    </row>
    <row r="308" spans="1:8" x14ac:dyDescent="0.25">
      <c r="A308" s="135"/>
      <c r="B308" s="247" t="s">
        <v>223</v>
      </c>
      <c r="C308" s="132" t="s">
        <v>352</v>
      </c>
      <c r="D308" s="136">
        <v>70</v>
      </c>
      <c r="E308" s="137" t="s">
        <v>11</v>
      </c>
      <c r="F308" s="66"/>
      <c r="G308" s="66"/>
      <c r="H308" s="134">
        <f t="shared" si="18"/>
        <v>0</v>
      </c>
    </row>
    <row r="309" spans="1:8" x14ac:dyDescent="0.25">
      <c r="A309" s="135"/>
      <c r="B309" s="247" t="s">
        <v>225</v>
      </c>
      <c r="C309" s="132" t="s">
        <v>353</v>
      </c>
      <c r="D309" s="136">
        <v>28</v>
      </c>
      <c r="E309" s="137" t="s">
        <v>243</v>
      </c>
      <c r="F309" s="66"/>
      <c r="G309" s="66"/>
      <c r="H309" s="134">
        <f t="shared" si="18"/>
        <v>0</v>
      </c>
    </row>
    <row r="310" spans="1:8" x14ac:dyDescent="0.25">
      <c r="A310" s="135"/>
      <c r="B310" s="247" t="s">
        <v>226</v>
      </c>
      <c r="C310" s="132" t="s">
        <v>244</v>
      </c>
      <c r="D310" s="136">
        <v>32</v>
      </c>
      <c r="E310" s="137" t="s">
        <v>11</v>
      </c>
      <c r="F310" s="66"/>
      <c r="G310" s="66"/>
      <c r="H310" s="134">
        <f t="shared" si="18"/>
        <v>0</v>
      </c>
    </row>
    <row r="311" spans="1:8" x14ac:dyDescent="0.25">
      <c r="A311" s="135"/>
      <c r="B311" s="247" t="s">
        <v>227</v>
      </c>
      <c r="C311" s="132" t="s">
        <v>204</v>
      </c>
      <c r="D311" s="136">
        <v>48</v>
      </c>
      <c r="E311" s="137" t="s">
        <v>11</v>
      </c>
      <c r="F311" s="66"/>
      <c r="G311" s="66"/>
      <c r="H311" s="134">
        <f t="shared" si="18"/>
        <v>0</v>
      </c>
    </row>
    <row r="312" spans="1:8" x14ac:dyDescent="0.25">
      <c r="A312" s="135"/>
      <c r="B312" s="247" t="s">
        <v>228</v>
      </c>
      <c r="C312" s="132" t="s">
        <v>354</v>
      </c>
      <c r="D312" s="136">
        <v>85</v>
      </c>
      <c r="E312" s="137" t="s">
        <v>11</v>
      </c>
      <c r="F312" s="66"/>
      <c r="G312" s="66"/>
      <c r="H312" s="134">
        <f t="shared" si="18"/>
        <v>0</v>
      </c>
    </row>
    <row r="313" spans="1:8" x14ac:dyDescent="0.25">
      <c r="A313" s="135"/>
      <c r="B313" s="247" t="s">
        <v>229</v>
      </c>
      <c r="C313" s="132" t="s">
        <v>355</v>
      </c>
      <c r="D313" s="136">
        <v>450</v>
      </c>
      <c r="E313" s="137" t="s">
        <v>72</v>
      </c>
      <c r="F313" s="66"/>
      <c r="G313" s="66"/>
      <c r="H313" s="134">
        <f t="shared" si="18"/>
        <v>0</v>
      </c>
    </row>
    <row r="314" spans="1:8" x14ac:dyDescent="0.25">
      <c r="A314" s="135"/>
      <c r="B314" s="247" t="s">
        <v>230</v>
      </c>
      <c r="C314" s="132" t="s">
        <v>356</v>
      </c>
      <c r="D314" s="136">
        <v>120</v>
      </c>
      <c r="E314" s="137" t="s">
        <v>11</v>
      </c>
      <c r="F314" s="66"/>
      <c r="G314" s="66"/>
      <c r="H314" s="134">
        <f t="shared" si="18"/>
        <v>0</v>
      </c>
    </row>
    <row r="315" spans="1:8" x14ac:dyDescent="0.25">
      <c r="A315" s="135"/>
      <c r="B315" s="247" t="s">
        <v>231</v>
      </c>
      <c r="C315" s="132" t="s">
        <v>357</v>
      </c>
      <c r="D315" s="136">
        <v>4</v>
      </c>
      <c r="E315" s="137" t="s">
        <v>11</v>
      </c>
      <c r="F315" s="66"/>
      <c r="G315" s="66"/>
      <c r="H315" s="134">
        <f t="shared" si="18"/>
        <v>0</v>
      </c>
    </row>
    <row r="316" spans="1:8" x14ac:dyDescent="0.25">
      <c r="A316" s="135"/>
      <c r="B316" s="247" t="s">
        <v>232</v>
      </c>
      <c r="C316" s="132" t="s">
        <v>245</v>
      </c>
      <c r="D316" s="136">
        <v>3</v>
      </c>
      <c r="E316" s="137" t="s">
        <v>11</v>
      </c>
      <c r="F316" s="66"/>
      <c r="G316" s="66"/>
      <c r="H316" s="134">
        <f t="shared" si="18"/>
        <v>0</v>
      </c>
    </row>
    <row r="317" spans="1:8" x14ac:dyDescent="0.25">
      <c r="A317" s="135"/>
      <c r="B317" s="247" t="s">
        <v>233</v>
      </c>
      <c r="C317" s="132" t="s">
        <v>246</v>
      </c>
      <c r="D317" s="136">
        <v>1</v>
      </c>
      <c r="E317" s="137" t="s">
        <v>11</v>
      </c>
      <c r="F317" s="66"/>
      <c r="G317" s="66"/>
      <c r="H317" s="134">
        <f t="shared" si="18"/>
        <v>0</v>
      </c>
    </row>
    <row r="318" spans="1:8" x14ac:dyDescent="0.25">
      <c r="A318" s="135"/>
      <c r="B318" s="247" t="s">
        <v>234</v>
      </c>
      <c r="C318" s="132" t="s">
        <v>358</v>
      </c>
      <c r="D318" s="136">
        <v>80</v>
      </c>
      <c r="E318" s="137" t="s">
        <v>19</v>
      </c>
      <c r="F318" s="66"/>
      <c r="G318" s="66"/>
      <c r="H318" s="134">
        <f t="shared" si="18"/>
        <v>0</v>
      </c>
    </row>
    <row r="319" spans="1:8" x14ac:dyDescent="0.25">
      <c r="A319" s="135"/>
      <c r="B319" s="247" t="s">
        <v>235</v>
      </c>
      <c r="C319" s="132" t="s">
        <v>359</v>
      </c>
      <c r="D319" s="136">
        <v>48</v>
      </c>
      <c r="E319" s="137" t="s">
        <v>72</v>
      </c>
      <c r="F319" s="66"/>
      <c r="G319" s="66"/>
      <c r="H319" s="134">
        <f t="shared" si="18"/>
        <v>0</v>
      </c>
    </row>
    <row r="320" spans="1:8" x14ac:dyDescent="0.25">
      <c r="A320" s="135"/>
      <c r="B320" s="247" t="s">
        <v>236</v>
      </c>
      <c r="C320" s="132" t="s">
        <v>200</v>
      </c>
      <c r="D320" s="136">
        <v>1</v>
      </c>
      <c r="E320" s="137" t="s">
        <v>97</v>
      </c>
      <c r="F320" s="66"/>
      <c r="G320" s="66"/>
      <c r="H320" s="134">
        <f t="shared" si="18"/>
        <v>0</v>
      </c>
    </row>
    <row r="321" spans="1:8" ht="25.5" x14ac:dyDescent="0.25">
      <c r="A321" s="135"/>
      <c r="B321" s="247" t="s">
        <v>237</v>
      </c>
      <c r="C321" s="132" t="s">
        <v>247</v>
      </c>
      <c r="D321" s="136">
        <v>1</v>
      </c>
      <c r="E321" s="137" t="s">
        <v>97</v>
      </c>
      <c r="F321" s="66"/>
      <c r="G321" s="66"/>
      <c r="H321" s="134">
        <f t="shared" si="18"/>
        <v>0</v>
      </c>
    </row>
    <row r="322" spans="1:8" ht="25.5" x14ac:dyDescent="0.25">
      <c r="A322" s="135"/>
      <c r="B322" s="247" t="s">
        <v>238</v>
      </c>
      <c r="C322" s="132" t="s">
        <v>248</v>
      </c>
      <c r="D322" s="136">
        <v>1</v>
      </c>
      <c r="E322" s="137" t="s">
        <v>97</v>
      </c>
      <c r="F322" s="66"/>
      <c r="G322" s="66"/>
      <c r="H322" s="134">
        <f t="shared" si="18"/>
        <v>0</v>
      </c>
    </row>
    <row r="323" spans="1:8" x14ac:dyDescent="0.25">
      <c r="A323" s="135"/>
      <c r="B323" s="247" t="s">
        <v>239</v>
      </c>
      <c r="C323" s="132" t="s">
        <v>360</v>
      </c>
      <c r="D323" s="136">
        <v>15</v>
      </c>
      <c r="E323" s="137" t="s">
        <v>19</v>
      </c>
      <c r="F323" s="66"/>
      <c r="G323" s="66"/>
      <c r="H323" s="134">
        <f t="shared" ref="H323:H328" si="22">SUM(F323:G323)*D323</f>
        <v>0</v>
      </c>
    </row>
    <row r="324" spans="1:8" x14ac:dyDescent="0.25">
      <c r="A324" s="135"/>
      <c r="B324" s="247" t="s">
        <v>240</v>
      </c>
      <c r="C324" s="132" t="s">
        <v>361</v>
      </c>
      <c r="D324" s="136">
        <v>3</v>
      </c>
      <c r="E324" s="137" t="s">
        <v>11</v>
      </c>
      <c r="F324" s="66"/>
      <c r="G324" s="66"/>
      <c r="H324" s="134">
        <f t="shared" si="22"/>
        <v>0</v>
      </c>
    </row>
    <row r="325" spans="1:8" ht="25.5" x14ac:dyDescent="0.25">
      <c r="A325" s="152"/>
      <c r="B325" s="247" t="s">
        <v>241</v>
      </c>
      <c r="C325" s="132" t="s">
        <v>188</v>
      </c>
      <c r="D325" s="136">
        <v>3</v>
      </c>
      <c r="E325" s="153" t="s">
        <v>97</v>
      </c>
      <c r="F325" s="66"/>
      <c r="G325" s="66"/>
      <c r="H325" s="134">
        <f t="shared" si="22"/>
        <v>0</v>
      </c>
    </row>
    <row r="326" spans="1:8" ht="25.5" x14ac:dyDescent="0.25">
      <c r="A326" s="135"/>
      <c r="B326" s="247" t="s">
        <v>242</v>
      </c>
      <c r="C326" s="132" t="s">
        <v>619</v>
      </c>
      <c r="D326" s="136">
        <v>8</v>
      </c>
      <c r="E326" s="137" t="s">
        <v>19</v>
      </c>
      <c r="F326" s="66"/>
      <c r="G326" s="66"/>
      <c r="H326" s="134">
        <f t="shared" si="22"/>
        <v>0</v>
      </c>
    </row>
    <row r="327" spans="1:8" ht="25.5" x14ac:dyDescent="0.25">
      <c r="A327" s="135"/>
      <c r="B327" s="247" t="s">
        <v>620</v>
      </c>
      <c r="C327" s="132" t="s">
        <v>621</v>
      </c>
      <c r="D327" s="136">
        <v>8</v>
      </c>
      <c r="E327" s="137" t="s">
        <v>19</v>
      </c>
      <c r="F327" s="66"/>
      <c r="G327" s="66"/>
      <c r="H327" s="134">
        <f t="shared" si="22"/>
        <v>0</v>
      </c>
    </row>
    <row r="328" spans="1:8" ht="51" x14ac:dyDescent="0.25">
      <c r="A328" s="135"/>
      <c r="B328" s="247" t="s">
        <v>622</v>
      </c>
      <c r="C328" s="132" t="s">
        <v>362</v>
      </c>
      <c r="D328" s="136">
        <v>3</v>
      </c>
      <c r="E328" s="137" t="s">
        <v>11</v>
      </c>
      <c r="F328" s="66"/>
      <c r="G328" s="66"/>
      <c r="H328" s="134">
        <f t="shared" si="22"/>
        <v>0</v>
      </c>
    </row>
    <row r="329" spans="1:8" x14ac:dyDescent="0.25">
      <c r="A329" s="89"/>
      <c r="B329" s="79">
        <v>4</v>
      </c>
      <c r="C329" s="80" t="s">
        <v>363</v>
      </c>
      <c r="D329" s="81"/>
      <c r="E329" s="82"/>
      <c r="F329" s="83"/>
      <c r="G329" s="83"/>
      <c r="H329" s="90"/>
    </row>
    <row r="330" spans="1:8" ht="25.5" x14ac:dyDescent="0.25">
      <c r="A330" s="135"/>
      <c r="B330" s="150" t="s">
        <v>62</v>
      </c>
      <c r="C330" s="132" t="s">
        <v>578</v>
      </c>
      <c r="D330" s="136">
        <v>7</v>
      </c>
      <c r="E330" s="137" t="s">
        <v>11</v>
      </c>
      <c r="F330" s="66"/>
      <c r="G330" s="66"/>
      <c r="H330" s="134">
        <f>D330*(F330+G330)</f>
        <v>0</v>
      </c>
    </row>
    <row r="331" spans="1:8" ht="25.5" x14ac:dyDescent="0.25">
      <c r="A331" s="135"/>
      <c r="B331" s="150" t="s">
        <v>64</v>
      </c>
      <c r="C331" s="132" t="s">
        <v>579</v>
      </c>
      <c r="D331" s="136">
        <v>9</v>
      </c>
      <c r="E331" s="137" t="s">
        <v>11</v>
      </c>
      <c r="F331" s="66"/>
      <c r="G331" s="66"/>
      <c r="H331" s="134">
        <f t="shared" ref="H331:H332" si="23">D331*(F331+G331)</f>
        <v>0</v>
      </c>
    </row>
    <row r="332" spans="1:8" ht="25.5" x14ac:dyDescent="0.25">
      <c r="A332" s="135"/>
      <c r="B332" s="150" t="s">
        <v>179</v>
      </c>
      <c r="C332" s="132" t="s">
        <v>249</v>
      </c>
      <c r="D332" s="136">
        <v>3</v>
      </c>
      <c r="E332" s="137" t="s">
        <v>11</v>
      </c>
      <c r="F332" s="66"/>
      <c r="G332" s="66"/>
      <c r="H332" s="134">
        <f t="shared" si="23"/>
        <v>0</v>
      </c>
    </row>
    <row r="333" spans="1:8" x14ac:dyDescent="0.25">
      <c r="A333" s="165"/>
      <c r="B333" s="166"/>
      <c r="C333" s="25" t="s">
        <v>364</v>
      </c>
      <c r="D333" s="166"/>
      <c r="E333" s="167"/>
      <c r="F333" s="168">
        <f>SUMPRODUCT(D230:D332,F230:F332)</f>
        <v>0</v>
      </c>
      <c r="G333" s="168">
        <f>SUMPRODUCT(D230:D332,G230:G332)</f>
        <v>0</v>
      </c>
      <c r="H333" s="169">
        <f>SUM(H230:H332)</f>
        <v>0</v>
      </c>
    </row>
    <row r="334" spans="1:8" x14ac:dyDescent="0.25">
      <c r="A334" s="170"/>
      <c r="B334" s="171" t="s">
        <v>250</v>
      </c>
      <c r="C334" s="84" t="s">
        <v>251</v>
      </c>
      <c r="D334" s="172"/>
      <c r="E334" s="171"/>
      <c r="F334" s="173"/>
      <c r="G334" s="173"/>
      <c r="H334" s="174"/>
    </row>
    <row r="335" spans="1:8" x14ac:dyDescent="0.25">
      <c r="A335" s="175"/>
      <c r="B335" s="85">
        <v>1</v>
      </c>
      <c r="C335" s="86" t="s">
        <v>252</v>
      </c>
      <c r="D335" s="176"/>
      <c r="E335" s="177"/>
      <c r="F335" s="178"/>
      <c r="G335" s="178"/>
      <c r="H335" s="179"/>
    </row>
    <row r="336" spans="1:8" x14ac:dyDescent="0.25">
      <c r="A336" s="135"/>
      <c r="B336" s="248" t="s">
        <v>13</v>
      </c>
      <c r="C336" s="132" t="s">
        <v>365</v>
      </c>
      <c r="D336" s="136">
        <v>1300</v>
      </c>
      <c r="E336" s="137" t="s">
        <v>19</v>
      </c>
      <c r="F336" s="66"/>
      <c r="G336" s="66"/>
      <c r="H336" s="134">
        <f>SUM(F336:G336)*D336</f>
        <v>0</v>
      </c>
    </row>
    <row r="337" spans="1:10" x14ac:dyDescent="0.25">
      <c r="A337" s="135"/>
      <c r="B337" s="248" t="s">
        <v>16</v>
      </c>
      <c r="C337" s="132" t="s">
        <v>580</v>
      </c>
      <c r="D337" s="136">
        <v>120</v>
      </c>
      <c r="E337" s="137" t="s">
        <v>19</v>
      </c>
      <c r="F337" s="66"/>
      <c r="G337" s="66"/>
      <c r="H337" s="134">
        <f t="shared" ref="H337:H340" si="24">SUM(F337:G337)*D337</f>
        <v>0</v>
      </c>
    </row>
    <row r="338" spans="1:10" ht="63.75" x14ac:dyDescent="0.25">
      <c r="A338" s="154"/>
      <c r="B338" s="248" t="s">
        <v>18</v>
      </c>
      <c r="C338" s="132" t="s">
        <v>623</v>
      </c>
      <c r="D338" s="156">
        <v>1</v>
      </c>
      <c r="E338" s="157" t="s">
        <v>11</v>
      </c>
      <c r="F338" s="66"/>
      <c r="G338" s="66"/>
      <c r="H338" s="134">
        <f t="shared" si="24"/>
        <v>0</v>
      </c>
    </row>
    <row r="339" spans="1:10" ht="89.25" x14ac:dyDescent="0.25">
      <c r="A339" s="154"/>
      <c r="B339" s="248" t="s">
        <v>20</v>
      </c>
      <c r="C339" s="132" t="s">
        <v>366</v>
      </c>
      <c r="D339" s="155">
        <v>1</v>
      </c>
      <c r="E339" s="157" t="s">
        <v>11</v>
      </c>
      <c r="F339" s="100"/>
      <c r="G339" s="100"/>
      <c r="H339" s="134">
        <f t="shared" si="24"/>
        <v>0</v>
      </c>
    </row>
    <row r="340" spans="1:10" x14ac:dyDescent="0.25">
      <c r="A340" s="135"/>
      <c r="B340" s="248" t="s">
        <v>21</v>
      </c>
      <c r="C340" s="132" t="s">
        <v>190</v>
      </c>
      <c r="D340" s="136">
        <v>1</v>
      </c>
      <c r="E340" s="137" t="s">
        <v>72</v>
      </c>
      <c r="F340" s="66"/>
      <c r="G340" s="66"/>
      <c r="H340" s="134">
        <f t="shared" si="24"/>
        <v>0</v>
      </c>
    </row>
    <row r="341" spans="1:10" x14ac:dyDescent="0.25">
      <c r="A341" s="135"/>
      <c r="B341" s="248" t="s">
        <v>22</v>
      </c>
      <c r="C341" s="132" t="s">
        <v>367</v>
      </c>
      <c r="D341" s="136"/>
      <c r="E341" s="137"/>
      <c r="F341" s="158"/>
      <c r="G341" s="133"/>
      <c r="H341" s="134"/>
    </row>
    <row r="342" spans="1:10" x14ac:dyDescent="0.25">
      <c r="A342" s="135"/>
      <c r="B342" s="248" t="s">
        <v>368</v>
      </c>
      <c r="C342" s="132" t="s">
        <v>369</v>
      </c>
      <c r="D342" s="136">
        <v>21</v>
      </c>
      <c r="E342" s="137" t="s">
        <v>11</v>
      </c>
      <c r="F342" s="66"/>
      <c r="G342" s="66"/>
      <c r="H342" s="134">
        <f t="shared" ref="H342:H364" si="25">SUM(F342:G342)*D342</f>
        <v>0</v>
      </c>
    </row>
    <row r="343" spans="1:10" x14ac:dyDescent="0.25">
      <c r="A343" s="135"/>
      <c r="B343" s="248" t="s">
        <v>370</v>
      </c>
      <c r="C343" s="132" t="s">
        <v>371</v>
      </c>
      <c r="D343" s="136">
        <v>1</v>
      </c>
      <c r="E343" s="137" t="s">
        <v>11</v>
      </c>
      <c r="F343" s="66"/>
      <c r="G343" s="66"/>
      <c r="H343" s="134">
        <f t="shared" si="25"/>
        <v>0</v>
      </c>
    </row>
    <row r="344" spans="1:10" x14ac:dyDescent="0.25">
      <c r="A344" s="135"/>
      <c r="B344" s="247" t="s">
        <v>23</v>
      </c>
      <c r="C344" s="132" t="s">
        <v>309</v>
      </c>
      <c r="D344" s="136">
        <v>4</v>
      </c>
      <c r="E344" s="137" t="s">
        <v>11</v>
      </c>
      <c r="F344" s="66"/>
      <c r="G344" s="66"/>
      <c r="H344" s="134">
        <f t="shared" si="25"/>
        <v>0</v>
      </c>
    </row>
    <row r="345" spans="1:10" x14ac:dyDescent="0.25">
      <c r="A345" s="135"/>
      <c r="B345" s="247" t="s">
        <v>24</v>
      </c>
      <c r="C345" s="132" t="s">
        <v>372</v>
      </c>
      <c r="D345" s="136">
        <v>28</v>
      </c>
      <c r="E345" s="137" t="s">
        <v>19</v>
      </c>
      <c r="F345" s="66"/>
      <c r="G345" s="66"/>
      <c r="H345" s="134">
        <f t="shared" si="25"/>
        <v>0</v>
      </c>
    </row>
    <row r="346" spans="1:10" x14ac:dyDescent="0.25">
      <c r="A346" s="135"/>
      <c r="B346" s="247" t="s">
        <v>25</v>
      </c>
      <c r="C346" s="132" t="s">
        <v>373</v>
      </c>
      <c r="D346" s="136">
        <v>20</v>
      </c>
      <c r="E346" s="137" t="s">
        <v>19</v>
      </c>
      <c r="F346" s="66"/>
      <c r="G346" s="66"/>
      <c r="H346" s="134">
        <f t="shared" si="25"/>
        <v>0</v>
      </c>
    </row>
    <row r="347" spans="1:10" x14ac:dyDescent="0.25">
      <c r="A347" s="135"/>
      <c r="B347" s="247" t="s">
        <v>26</v>
      </c>
      <c r="C347" s="132" t="s">
        <v>374</v>
      </c>
      <c r="D347" s="136">
        <v>28</v>
      </c>
      <c r="E347" s="137" t="s">
        <v>11</v>
      </c>
      <c r="F347" s="66"/>
      <c r="G347" s="66"/>
      <c r="H347" s="134">
        <f t="shared" si="25"/>
        <v>0</v>
      </c>
    </row>
    <row r="348" spans="1:10" x14ac:dyDescent="0.25">
      <c r="A348" s="135"/>
      <c r="B348" s="247" t="s">
        <v>27</v>
      </c>
      <c r="C348" s="132" t="s">
        <v>375</v>
      </c>
      <c r="D348" s="136">
        <v>15</v>
      </c>
      <c r="E348" s="137" t="s">
        <v>11</v>
      </c>
      <c r="F348" s="66"/>
      <c r="G348" s="66"/>
      <c r="H348" s="134">
        <f t="shared" si="25"/>
        <v>0</v>
      </c>
    </row>
    <row r="349" spans="1:10" s="24" customFormat="1" x14ac:dyDescent="0.25">
      <c r="A349" s="135"/>
      <c r="B349" s="247" t="s">
        <v>28</v>
      </c>
      <c r="C349" s="132" t="s">
        <v>599</v>
      </c>
      <c r="D349" s="136">
        <v>6</v>
      </c>
      <c r="E349" s="137" t="s">
        <v>11</v>
      </c>
      <c r="F349" s="66"/>
      <c r="G349" s="66"/>
      <c r="H349" s="134">
        <f t="shared" si="25"/>
        <v>0</v>
      </c>
      <c r="I349" s="57"/>
      <c r="J349" s="57"/>
    </row>
    <row r="350" spans="1:10" x14ac:dyDescent="0.25">
      <c r="A350" s="135"/>
      <c r="B350" s="247" t="s">
        <v>29</v>
      </c>
      <c r="C350" s="132" t="s">
        <v>376</v>
      </c>
      <c r="D350" s="136">
        <v>1</v>
      </c>
      <c r="E350" s="137" t="s">
        <v>11</v>
      </c>
      <c r="F350" s="66"/>
      <c r="G350" s="66"/>
      <c r="H350" s="134">
        <f t="shared" si="25"/>
        <v>0</v>
      </c>
    </row>
    <row r="351" spans="1:10" x14ac:dyDescent="0.25">
      <c r="A351" s="135"/>
      <c r="B351" s="247" t="s">
        <v>30</v>
      </c>
      <c r="C351" s="132" t="s">
        <v>253</v>
      </c>
      <c r="D351" s="136">
        <v>1</v>
      </c>
      <c r="E351" s="137" t="s">
        <v>11</v>
      </c>
      <c r="F351" s="66"/>
      <c r="G351" s="66"/>
      <c r="H351" s="134">
        <f t="shared" si="25"/>
        <v>0</v>
      </c>
    </row>
    <row r="352" spans="1:10" ht="25.5" x14ac:dyDescent="0.25">
      <c r="A352" s="135"/>
      <c r="B352" s="247" t="s">
        <v>31</v>
      </c>
      <c r="C352" s="132" t="s">
        <v>377</v>
      </c>
      <c r="D352" s="136">
        <v>71</v>
      </c>
      <c r="E352" s="137" t="s">
        <v>19</v>
      </c>
      <c r="F352" s="66"/>
      <c r="G352" s="66"/>
      <c r="H352" s="134">
        <f t="shared" si="25"/>
        <v>0</v>
      </c>
    </row>
    <row r="353" spans="1:8" ht="25.5" x14ac:dyDescent="0.25">
      <c r="A353" s="135"/>
      <c r="B353" s="247" t="s">
        <v>32</v>
      </c>
      <c r="C353" s="132" t="s">
        <v>378</v>
      </c>
      <c r="D353" s="136">
        <v>20</v>
      </c>
      <c r="E353" s="137" t="s">
        <v>19</v>
      </c>
      <c r="F353" s="66"/>
      <c r="G353" s="66"/>
      <c r="H353" s="134">
        <f t="shared" si="25"/>
        <v>0</v>
      </c>
    </row>
    <row r="354" spans="1:8" x14ac:dyDescent="0.25">
      <c r="A354" s="135"/>
      <c r="B354" s="247" t="s">
        <v>33</v>
      </c>
      <c r="C354" s="132" t="s">
        <v>256</v>
      </c>
      <c r="D354" s="136">
        <v>22</v>
      </c>
      <c r="E354" s="137" t="s">
        <v>11</v>
      </c>
      <c r="F354" s="66"/>
      <c r="G354" s="66"/>
      <c r="H354" s="134">
        <f t="shared" si="25"/>
        <v>0</v>
      </c>
    </row>
    <row r="355" spans="1:8" x14ac:dyDescent="0.25">
      <c r="A355" s="135"/>
      <c r="B355" s="247" t="s">
        <v>34</v>
      </c>
      <c r="C355" s="132" t="s">
        <v>379</v>
      </c>
      <c r="D355" s="136">
        <v>10</v>
      </c>
      <c r="E355" s="137" t="s">
        <v>11</v>
      </c>
      <c r="F355" s="66"/>
      <c r="G355" s="66"/>
      <c r="H355" s="134">
        <f t="shared" si="25"/>
        <v>0</v>
      </c>
    </row>
    <row r="356" spans="1:8" x14ac:dyDescent="0.25">
      <c r="A356" s="135"/>
      <c r="B356" s="247" t="s">
        <v>36</v>
      </c>
      <c r="C356" s="132" t="s">
        <v>255</v>
      </c>
      <c r="D356" s="136">
        <v>20</v>
      </c>
      <c r="E356" s="137" t="s">
        <v>11</v>
      </c>
      <c r="F356" s="66"/>
      <c r="G356" s="66"/>
      <c r="H356" s="134">
        <f t="shared" si="25"/>
        <v>0</v>
      </c>
    </row>
    <row r="357" spans="1:8" x14ac:dyDescent="0.25">
      <c r="A357" s="135"/>
      <c r="B357" s="247" t="s">
        <v>37</v>
      </c>
      <c r="C357" s="151" t="s">
        <v>380</v>
      </c>
      <c r="D357" s="136">
        <v>2</v>
      </c>
      <c r="E357" s="137" t="s">
        <v>11</v>
      </c>
      <c r="F357" s="66"/>
      <c r="G357" s="66"/>
      <c r="H357" s="134">
        <f t="shared" si="25"/>
        <v>0</v>
      </c>
    </row>
    <row r="358" spans="1:8" x14ac:dyDescent="0.25">
      <c r="A358" s="135"/>
      <c r="B358" s="247" t="s">
        <v>39</v>
      </c>
      <c r="C358" s="151" t="s">
        <v>381</v>
      </c>
      <c r="D358" s="136">
        <v>12</v>
      </c>
      <c r="E358" s="137" t="s">
        <v>11</v>
      </c>
      <c r="F358" s="66"/>
      <c r="G358" s="66"/>
      <c r="H358" s="134">
        <f t="shared" si="25"/>
        <v>0</v>
      </c>
    </row>
    <row r="359" spans="1:8" ht="25.5" x14ac:dyDescent="0.25">
      <c r="A359" s="135"/>
      <c r="B359" s="247" t="s">
        <v>41</v>
      </c>
      <c r="C359" s="151" t="s">
        <v>254</v>
      </c>
      <c r="D359" s="136">
        <v>28</v>
      </c>
      <c r="E359" s="137" t="s">
        <v>11</v>
      </c>
      <c r="F359" s="66"/>
      <c r="G359" s="66"/>
      <c r="H359" s="134">
        <f t="shared" si="25"/>
        <v>0</v>
      </c>
    </row>
    <row r="360" spans="1:8" x14ac:dyDescent="0.25">
      <c r="A360" s="135"/>
      <c r="B360" s="247" t="s">
        <v>42</v>
      </c>
      <c r="C360" s="132" t="s">
        <v>382</v>
      </c>
      <c r="D360" s="136">
        <v>1</v>
      </c>
      <c r="E360" s="137" t="s">
        <v>11</v>
      </c>
      <c r="F360" s="66"/>
      <c r="G360" s="66"/>
      <c r="H360" s="134">
        <f t="shared" si="25"/>
        <v>0</v>
      </c>
    </row>
    <row r="361" spans="1:8" x14ac:dyDescent="0.25">
      <c r="A361" s="135"/>
      <c r="B361" s="247" t="s">
        <v>43</v>
      </c>
      <c r="C361" s="151" t="s">
        <v>383</v>
      </c>
      <c r="D361" s="136">
        <v>15</v>
      </c>
      <c r="E361" s="148" t="s">
        <v>11</v>
      </c>
      <c r="F361" s="66"/>
      <c r="G361" s="133" t="s">
        <v>15</v>
      </c>
      <c r="H361" s="134">
        <f t="shared" si="25"/>
        <v>0</v>
      </c>
    </row>
    <row r="362" spans="1:8" x14ac:dyDescent="0.25">
      <c r="A362" s="135"/>
      <c r="B362" s="247" t="s">
        <v>45</v>
      </c>
      <c r="C362" s="151" t="s">
        <v>384</v>
      </c>
      <c r="D362" s="136">
        <v>50</v>
      </c>
      <c r="E362" s="148" t="s">
        <v>19</v>
      </c>
      <c r="F362" s="66"/>
      <c r="G362" s="66"/>
      <c r="H362" s="134">
        <f t="shared" si="25"/>
        <v>0</v>
      </c>
    </row>
    <row r="363" spans="1:8" x14ac:dyDescent="0.25">
      <c r="A363" s="135"/>
      <c r="B363" s="247" t="s">
        <v>47</v>
      </c>
      <c r="C363" s="151" t="s">
        <v>631</v>
      </c>
      <c r="D363" s="136">
        <v>1</v>
      </c>
      <c r="E363" s="137" t="s">
        <v>11</v>
      </c>
      <c r="F363" s="66"/>
      <c r="G363" s="66"/>
      <c r="H363" s="134">
        <f t="shared" si="25"/>
        <v>0</v>
      </c>
    </row>
    <row r="364" spans="1:8" x14ac:dyDescent="0.25">
      <c r="A364" s="135"/>
      <c r="B364" s="247" t="s">
        <v>48</v>
      </c>
      <c r="C364" s="132" t="s">
        <v>385</v>
      </c>
      <c r="D364" s="136">
        <v>10</v>
      </c>
      <c r="E364" s="137" t="s">
        <v>11</v>
      </c>
      <c r="F364" s="66"/>
      <c r="G364" s="133" t="s">
        <v>15</v>
      </c>
      <c r="H364" s="134">
        <f t="shared" si="25"/>
        <v>0</v>
      </c>
    </row>
    <row r="365" spans="1:8" x14ac:dyDescent="0.25">
      <c r="A365" s="175"/>
      <c r="B365" s="85">
        <v>2</v>
      </c>
      <c r="C365" s="86" t="s">
        <v>257</v>
      </c>
      <c r="D365" s="176"/>
      <c r="E365" s="177"/>
      <c r="F365" s="178"/>
      <c r="G365" s="178"/>
      <c r="H365" s="180"/>
    </row>
    <row r="366" spans="1:8" ht="25.5" x14ac:dyDescent="0.25">
      <c r="A366" s="135"/>
      <c r="B366" s="247" t="s">
        <v>51</v>
      </c>
      <c r="C366" s="151" t="s">
        <v>259</v>
      </c>
      <c r="D366" s="136">
        <v>10</v>
      </c>
      <c r="E366" s="137" t="s">
        <v>11</v>
      </c>
      <c r="F366" s="66"/>
      <c r="G366" s="66"/>
      <c r="H366" s="134">
        <f t="shared" ref="H366:H380" si="26">SUM(F366:G366)*D366</f>
        <v>0</v>
      </c>
    </row>
    <row r="367" spans="1:8" ht="25.5" x14ac:dyDescent="0.25">
      <c r="A367" s="135"/>
      <c r="B367" s="247" t="s">
        <v>52</v>
      </c>
      <c r="C367" s="151" t="s">
        <v>258</v>
      </c>
      <c r="D367" s="136">
        <v>16</v>
      </c>
      <c r="E367" s="137" t="s">
        <v>11</v>
      </c>
      <c r="F367" s="66"/>
      <c r="G367" s="66"/>
      <c r="H367" s="134">
        <f t="shared" si="26"/>
        <v>0</v>
      </c>
    </row>
    <row r="368" spans="1:8" x14ac:dyDescent="0.25">
      <c r="A368" s="135"/>
      <c r="B368" s="247" t="s">
        <v>53</v>
      </c>
      <c r="C368" s="151" t="s">
        <v>386</v>
      </c>
      <c r="D368" s="136">
        <v>35</v>
      </c>
      <c r="E368" s="137" t="s">
        <v>11</v>
      </c>
      <c r="F368" s="66"/>
      <c r="G368" s="66"/>
      <c r="H368" s="134">
        <f t="shared" si="26"/>
        <v>0</v>
      </c>
    </row>
    <row r="369" spans="1:8" x14ac:dyDescent="0.25">
      <c r="A369" s="135"/>
      <c r="B369" s="247" t="s">
        <v>54</v>
      </c>
      <c r="C369" s="151" t="s">
        <v>260</v>
      </c>
      <c r="D369" s="136">
        <v>1200</v>
      </c>
      <c r="E369" s="137" t="s">
        <v>19</v>
      </c>
      <c r="F369" s="66"/>
      <c r="G369" s="66"/>
      <c r="H369" s="134">
        <f t="shared" si="26"/>
        <v>0</v>
      </c>
    </row>
    <row r="370" spans="1:8" ht="51" x14ac:dyDescent="0.25">
      <c r="A370" s="159"/>
      <c r="B370" s="247" t="s">
        <v>55</v>
      </c>
      <c r="C370" s="151" t="s">
        <v>387</v>
      </c>
      <c r="D370" s="136">
        <v>1</v>
      </c>
      <c r="E370" s="137" t="s">
        <v>11</v>
      </c>
      <c r="F370" s="66"/>
      <c r="G370" s="66"/>
      <c r="H370" s="134">
        <f t="shared" si="26"/>
        <v>0</v>
      </c>
    </row>
    <row r="371" spans="1:8" x14ac:dyDescent="0.25">
      <c r="A371" s="159"/>
      <c r="B371" s="247" t="s">
        <v>121</v>
      </c>
      <c r="C371" s="151" t="s">
        <v>261</v>
      </c>
      <c r="D371" s="136">
        <v>2</v>
      </c>
      <c r="E371" s="137" t="s">
        <v>11</v>
      </c>
      <c r="F371" s="66"/>
      <c r="G371" s="66"/>
      <c r="H371" s="134">
        <f t="shared" si="26"/>
        <v>0</v>
      </c>
    </row>
    <row r="372" spans="1:8" ht="25.5" x14ac:dyDescent="0.25">
      <c r="A372" s="135"/>
      <c r="B372" s="247" t="s">
        <v>128</v>
      </c>
      <c r="C372" s="132" t="s">
        <v>263</v>
      </c>
      <c r="D372" s="136">
        <v>4</v>
      </c>
      <c r="E372" s="137" t="s">
        <v>11</v>
      </c>
      <c r="F372" s="66"/>
      <c r="G372" s="66"/>
      <c r="H372" s="134">
        <f t="shared" si="26"/>
        <v>0</v>
      </c>
    </row>
    <row r="373" spans="1:8" ht="25.5" x14ac:dyDescent="0.25">
      <c r="A373" s="135"/>
      <c r="B373" s="247" t="s">
        <v>129</v>
      </c>
      <c r="C373" s="151" t="s">
        <v>388</v>
      </c>
      <c r="D373" s="136">
        <v>26</v>
      </c>
      <c r="E373" s="137" t="s">
        <v>11</v>
      </c>
      <c r="F373" s="66"/>
      <c r="G373" s="133" t="s">
        <v>15</v>
      </c>
      <c r="H373" s="134">
        <f t="shared" si="26"/>
        <v>0</v>
      </c>
    </row>
    <row r="374" spans="1:8" x14ac:dyDescent="0.25">
      <c r="A374" s="159"/>
      <c r="B374" s="247" t="s">
        <v>130</v>
      </c>
      <c r="C374" s="151" t="s">
        <v>632</v>
      </c>
      <c r="D374" s="136">
        <v>26</v>
      </c>
      <c r="E374" s="137" t="s">
        <v>11</v>
      </c>
      <c r="F374" s="66"/>
      <c r="G374" s="133" t="s">
        <v>15</v>
      </c>
      <c r="H374" s="134">
        <f t="shared" si="26"/>
        <v>0</v>
      </c>
    </row>
    <row r="375" spans="1:8" x14ac:dyDescent="0.25">
      <c r="A375" s="159"/>
      <c r="B375" s="247" t="s">
        <v>131</v>
      </c>
      <c r="C375" s="151" t="s">
        <v>389</v>
      </c>
      <c r="D375" s="136">
        <v>2</v>
      </c>
      <c r="E375" s="137" t="s">
        <v>11</v>
      </c>
      <c r="F375" s="66"/>
      <c r="G375" s="66"/>
      <c r="H375" s="134">
        <f t="shared" si="26"/>
        <v>0</v>
      </c>
    </row>
    <row r="376" spans="1:8" x14ac:dyDescent="0.25">
      <c r="A376" s="135"/>
      <c r="B376" s="247" t="s">
        <v>194</v>
      </c>
      <c r="C376" s="151" t="s">
        <v>390</v>
      </c>
      <c r="D376" s="136">
        <v>4</v>
      </c>
      <c r="E376" s="137" t="s">
        <v>11</v>
      </c>
      <c r="F376" s="66"/>
      <c r="G376" s="66"/>
      <c r="H376" s="134">
        <f t="shared" si="26"/>
        <v>0</v>
      </c>
    </row>
    <row r="377" spans="1:8" x14ac:dyDescent="0.25">
      <c r="A377" s="135"/>
      <c r="B377" s="247" t="s">
        <v>195</v>
      </c>
      <c r="C377" s="151" t="s">
        <v>391</v>
      </c>
      <c r="D377" s="136">
        <v>1</v>
      </c>
      <c r="E377" s="137" t="s">
        <v>11</v>
      </c>
      <c r="F377" s="66"/>
      <c r="G377" s="66"/>
      <c r="H377" s="134">
        <f t="shared" si="26"/>
        <v>0</v>
      </c>
    </row>
    <row r="378" spans="1:8" ht="51" x14ac:dyDescent="0.25">
      <c r="A378" s="159"/>
      <c r="B378" s="247" t="s">
        <v>196</v>
      </c>
      <c r="C378" s="151" t="s">
        <v>581</v>
      </c>
      <c r="D378" s="136">
        <v>1</v>
      </c>
      <c r="E378" s="137" t="s">
        <v>11</v>
      </c>
      <c r="F378" s="66"/>
      <c r="G378" s="66"/>
      <c r="H378" s="134">
        <f t="shared" si="26"/>
        <v>0</v>
      </c>
    </row>
    <row r="379" spans="1:8" x14ac:dyDescent="0.25">
      <c r="A379" s="159"/>
      <c r="B379" s="247" t="s">
        <v>197</v>
      </c>
      <c r="C379" s="151" t="s">
        <v>262</v>
      </c>
      <c r="D379" s="136">
        <v>9</v>
      </c>
      <c r="E379" s="137" t="s">
        <v>11</v>
      </c>
      <c r="F379" s="66"/>
      <c r="G379" s="66"/>
      <c r="H379" s="134">
        <f t="shared" si="26"/>
        <v>0</v>
      </c>
    </row>
    <row r="380" spans="1:8" x14ac:dyDescent="0.25">
      <c r="A380" s="135"/>
      <c r="B380" s="247" t="s">
        <v>198</v>
      </c>
      <c r="C380" s="151" t="s">
        <v>392</v>
      </c>
      <c r="D380" s="136">
        <v>41</v>
      </c>
      <c r="E380" s="137" t="s">
        <v>11</v>
      </c>
      <c r="F380" s="133" t="s">
        <v>15</v>
      </c>
      <c r="G380" s="66"/>
      <c r="H380" s="134">
        <f t="shared" si="26"/>
        <v>0</v>
      </c>
    </row>
    <row r="381" spans="1:8" x14ac:dyDescent="0.25">
      <c r="A381" s="165"/>
      <c r="B381" s="166"/>
      <c r="C381" s="25" t="s">
        <v>264</v>
      </c>
      <c r="D381" s="166"/>
      <c r="E381" s="167"/>
      <c r="F381" s="168">
        <f>SUMPRODUCT(F336:F380,D336:D380)</f>
        <v>0</v>
      </c>
      <c r="G381" s="168">
        <f>SUMPRODUCT(G336:G380,D336:D380)</f>
        <v>0</v>
      </c>
      <c r="H381" s="169">
        <f>SUM(H336:H380)</f>
        <v>0</v>
      </c>
    </row>
    <row r="382" spans="1:8" x14ac:dyDescent="0.25">
      <c r="A382" s="181"/>
      <c r="B382" s="171" t="s">
        <v>265</v>
      </c>
      <c r="C382" s="84" t="s">
        <v>266</v>
      </c>
      <c r="D382" s="172"/>
      <c r="E382" s="171"/>
      <c r="F382" s="173"/>
      <c r="G382" s="173"/>
      <c r="H382" s="174"/>
    </row>
    <row r="383" spans="1:8" x14ac:dyDescent="0.25">
      <c r="A383" s="135"/>
      <c r="B383" s="248" t="s">
        <v>13</v>
      </c>
      <c r="C383" s="132" t="s">
        <v>393</v>
      </c>
      <c r="D383" s="136">
        <v>60</v>
      </c>
      <c r="E383" s="137" t="s">
        <v>19</v>
      </c>
      <c r="F383" s="66"/>
      <c r="G383" s="66"/>
      <c r="H383" s="134">
        <f t="shared" ref="H383:H395" si="27">SUM(F383:G383)*D383</f>
        <v>0</v>
      </c>
    </row>
    <row r="384" spans="1:8" x14ac:dyDescent="0.25">
      <c r="A384" s="135"/>
      <c r="B384" s="248" t="s">
        <v>16</v>
      </c>
      <c r="C384" s="132" t="s">
        <v>394</v>
      </c>
      <c r="D384" s="136">
        <v>20</v>
      </c>
      <c r="E384" s="137" t="s">
        <v>19</v>
      </c>
      <c r="F384" s="66"/>
      <c r="G384" s="66"/>
      <c r="H384" s="134">
        <f t="shared" si="27"/>
        <v>0</v>
      </c>
    </row>
    <row r="385" spans="1:8" x14ac:dyDescent="0.25">
      <c r="A385" s="135"/>
      <c r="B385" s="248" t="s">
        <v>18</v>
      </c>
      <c r="C385" s="132" t="s">
        <v>395</v>
      </c>
      <c r="D385" s="136">
        <v>25</v>
      </c>
      <c r="E385" s="137" t="s">
        <v>19</v>
      </c>
      <c r="F385" s="66"/>
      <c r="G385" s="66"/>
      <c r="H385" s="134">
        <f t="shared" si="27"/>
        <v>0</v>
      </c>
    </row>
    <row r="386" spans="1:8" x14ac:dyDescent="0.25">
      <c r="A386" s="135"/>
      <c r="B386" s="248" t="s">
        <v>20</v>
      </c>
      <c r="C386" s="132" t="s">
        <v>396</v>
      </c>
      <c r="D386" s="136">
        <v>1</v>
      </c>
      <c r="E386" s="137" t="s">
        <v>11</v>
      </c>
      <c r="F386" s="66"/>
      <c r="G386" s="66"/>
      <c r="H386" s="134">
        <f t="shared" si="27"/>
        <v>0</v>
      </c>
    </row>
    <row r="387" spans="1:8" x14ac:dyDescent="0.25">
      <c r="A387" s="135"/>
      <c r="B387" s="248" t="s">
        <v>21</v>
      </c>
      <c r="C387" s="132" t="s">
        <v>397</v>
      </c>
      <c r="D387" s="136">
        <v>2</v>
      </c>
      <c r="E387" s="137" t="s">
        <v>11</v>
      </c>
      <c r="F387" s="66"/>
      <c r="G387" s="66"/>
      <c r="H387" s="134">
        <f t="shared" si="27"/>
        <v>0</v>
      </c>
    </row>
    <row r="388" spans="1:8" ht="25.5" x14ac:dyDescent="0.25">
      <c r="A388" s="135"/>
      <c r="B388" s="248" t="s">
        <v>22</v>
      </c>
      <c r="C388" s="132" t="s">
        <v>263</v>
      </c>
      <c r="D388" s="136">
        <v>2</v>
      </c>
      <c r="E388" s="137" t="s">
        <v>11</v>
      </c>
      <c r="F388" s="66"/>
      <c r="G388" s="66"/>
      <c r="H388" s="134">
        <f t="shared" si="27"/>
        <v>0</v>
      </c>
    </row>
    <row r="389" spans="1:8" ht="38.25" x14ac:dyDescent="0.25">
      <c r="A389" s="135"/>
      <c r="B389" s="248" t="s">
        <v>23</v>
      </c>
      <c r="C389" s="132" t="s">
        <v>398</v>
      </c>
      <c r="D389" s="160">
        <v>1</v>
      </c>
      <c r="E389" s="157" t="s">
        <v>11</v>
      </c>
      <c r="F389" s="66"/>
      <c r="G389" s="66"/>
      <c r="H389" s="134">
        <f t="shared" si="27"/>
        <v>0</v>
      </c>
    </row>
    <row r="390" spans="1:8" x14ac:dyDescent="0.25">
      <c r="A390" s="159"/>
      <c r="B390" s="248" t="s">
        <v>24</v>
      </c>
      <c r="C390" s="151" t="s">
        <v>389</v>
      </c>
      <c r="D390" s="136">
        <v>2</v>
      </c>
      <c r="E390" s="137" t="s">
        <v>11</v>
      </c>
      <c r="F390" s="66"/>
      <c r="G390" s="66"/>
      <c r="H390" s="134">
        <f t="shared" si="27"/>
        <v>0</v>
      </c>
    </row>
    <row r="391" spans="1:8" x14ac:dyDescent="0.25">
      <c r="A391" s="135"/>
      <c r="B391" s="248" t="s">
        <v>25</v>
      </c>
      <c r="C391" s="132" t="s">
        <v>267</v>
      </c>
      <c r="D391" s="136">
        <v>4</v>
      </c>
      <c r="E391" s="137" t="s">
        <v>11</v>
      </c>
      <c r="F391" s="66"/>
      <c r="G391" s="66"/>
      <c r="H391" s="134">
        <f t="shared" si="27"/>
        <v>0</v>
      </c>
    </row>
    <row r="392" spans="1:8" x14ac:dyDescent="0.25">
      <c r="A392" s="135"/>
      <c r="B392" s="248" t="s">
        <v>26</v>
      </c>
      <c r="C392" s="132" t="s">
        <v>268</v>
      </c>
      <c r="D392" s="136">
        <v>4</v>
      </c>
      <c r="E392" s="137" t="s">
        <v>11</v>
      </c>
      <c r="F392" s="66"/>
      <c r="G392" s="66"/>
      <c r="H392" s="134">
        <f t="shared" si="27"/>
        <v>0</v>
      </c>
    </row>
    <row r="393" spans="1:8" ht="25.5" x14ac:dyDescent="0.25">
      <c r="A393" s="135"/>
      <c r="B393" s="248" t="s">
        <v>27</v>
      </c>
      <c r="C393" s="132" t="s">
        <v>269</v>
      </c>
      <c r="D393" s="136">
        <v>1</v>
      </c>
      <c r="E393" s="137" t="s">
        <v>11</v>
      </c>
      <c r="F393" s="66"/>
      <c r="G393" s="66"/>
      <c r="H393" s="134">
        <f t="shared" si="27"/>
        <v>0</v>
      </c>
    </row>
    <row r="394" spans="1:8" x14ac:dyDescent="0.25">
      <c r="A394" s="135"/>
      <c r="B394" s="248" t="s">
        <v>28</v>
      </c>
      <c r="C394" s="132" t="s">
        <v>399</v>
      </c>
      <c r="D394" s="136">
        <v>15</v>
      </c>
      <c r="E394" s="137" t="s">
        <v>11</v>
      </c>
      <c r="F394" s="66"/>
      <c r="G394" s="133" t="s">
        <v>15</v>
      </c>
      <c r="H394" s="134">
        <f t="shared" si="27"/>
        <v>0</v>
      </c>
    </row>
    <row r="395" spans="1:8" x14ac:dyDescent="0.25">
      <c r="A395" s="135"/>
      <c r="B395" s="248" t="s">
        <v>29</v>
      </c>
      <c r="C395" s="132" t="s">
        <v>400</v>
      </c>
      <c r="D395" s="136">
        <v>15</v>
      </c>
      <c r="E395" s="137" t="s">
        <v>11</v>
      </c>
      <c r="F395" s="66"/>
      <c r="G395" s="133" t="s">
        <v>15</v>
      </c>
      <c r="H395" s="134">
        <f t="shared" si="27"/>
        <v>0</v>
      </c>
    </row>
    <row r="396" spans="1:8" x14ac:dyDescent="0.25">
      <c r="A396" s="165"/>
      <c r="B396" s="249"/>
      <c r="C396" s="25" t="s">
        <v>270</v>
      </c>
      <c r="D396" s="166"/>
      <c r="E396" s="167"/>
      <c r="F396" s="168">
        <f>SUMPRODUCT(F383:F395,D383:D395)</f>
        <v>0</v>
      </c>
      <c r="G396" s="168">
        <f>SUMPRODUCT(G383:G395,D383:D395)</f>
        <v>0</v>
      </c>
      <c r="H396" s="169">
        <f>SUM(H383:H395)</f>
        <v>0</v>
      </c>
    </row>
    <row r="397" spans="1:8" x14ac:dyDescent="0.25">
      <c r="A397" s="170"/>
      <c r="B397" s="171" t="s">
        <v>271</v>
      </c>
      <c r="C397" s="84" t="s">
        <v>624</v>
      </c>
      <c r="D397" s="172"/>
      <c r="E397" s="171"/>
      <c r="F397" s="173"/>
      <c r="G397" s="173"/>
      <c r="H397" s="174"/>
    </row>
    <row r="398" spans="1:8" x14ac:dyDescent="0.25">
      <c r="A398" s="175"/>
      <c r="B398" s="85">
        <v>1</v>
      </c>
      <c r="C398" s="85" t="s">
        <v>625</v>
      </c>
      <c r="D398" s="176"/>
      <c r="E398" s="177"/>
      <c r="F398" s="178"/>
      <c r="G398" s="178"/>
      <c r="H398" s="179"/>
    </row>
    <row r="399" spans="1:8" x14ac:dyDescent="0.25">
      <c r="A399" s="135"/>
      <c r="B399" s="248" t="s">
        <v>13</v>
      </c>
      <c r="C399" s="151" t="s">
        <v>633</v>
      </c>
      <c r="D399" s="136">
        <v>1</v>
      </c>
      <c r="E399" s="137" t="s">
        <v>11</v>
      </c>
      <c r="F399" s="66"/>
      <c r="G399" s="66"/>
      <c r="H399" s="134">
        <f t="shared" ref="H399:H408" si="28">SUM(F399:G399)*D399</f>
        <v>0</v>
      </c>
    </row>
    <row r="400" spans="1:8" x14ac:dyDescent="0.25">
      <c r="A400" s="135"/>
      <c r="B400" s="248" t="s">
        <v>16</v>
      </c>
      <c r="C400" s="132" t="s">
        <v>401</v>
      </c>
      <c r="D400" s="136">
        <v>179</v>
      </c>
      <c r="E400" s="137" t="s">
        <v>19</v>
      </c>
      <c r="F400" s="66"/>
      <c r="G400" s="66"/>
      <c r="H400" s="134">
        <f t="shared" si="28"/>
        <v>0</v>
      </c>
    </row>
    <row r="401" spans="1:8" x14ac:dyDescent="0.25">
      <c r="A401" s="135"/>
      <c r="B401" s="248" t="s">
        <v>18</v>
      </c>
      <c r="C401" s="132" t="s">
        <v>402</v>
      </c>
      <c r="D401" s="136">
        <v>25</v>
      </c>
      <c r="E401" s="137" t="s">
        <v>19</v>
      </c>
      <c r="F401" s="66"/>
      <c r="G401" s="66"/>
      <c r="H401" s="134">
        <f t="shared" si="28"/>
        <v>0</v>
      </c>
    </row>
    <row r="402" spans="1:8" x14ac:dyDescent="0.25">
      <c r="A402" s="135"/>
      <c r="B402" s="248" t="s">
        <v>20</v>
      </c>
      <c r="C402" s="132" t="s">
        <v>403</v>
      </c>
      <c r="D402" s="136">
        <v>89</v>
      </c>
      <c r="E402" s="137" t="s">
        <v>11</v>
      </c>
      <c r="F402" s="66"/>
      <c r="G402" s="66"/>
      <c r="H402" s="134">
        <f t="shared" si="28"/>
        <v>0</v>
      </c>
    </row>
    <row r="403" spans="1:8" ht="30" customHeight="1" x14ac:dyDescent="0.25">
      <c r="A403" s="135"/>
      <c r="B403" s="248" t="s">
        <v>21</v>
      </c>
      <c r="C403" s="132" t="s">
        <v>582</v>
      </c>
      <c r="D403" s="136">
        <v>1</v>
      </c>
      <c r="E403" s="137" t="s">
        <v>11</v>
      </c>
      <c r="F403" s="66"/>
      <c r="G403" s="66"/>
      <c r="H403" s="134">
        <f t="shared" si="28"/>
        <v>0</v>
      </c>
    </row>
    <row r="404" spans="1:8" ht="25.5" x14ac:dyDescent="0.25">
      <c r="A404" s="135"/>
      <c r="B404" s="248" t="s">
        <v>22</v>
      </c>
      <c r="C404" s="132" t="s">
        <v>404</v>
      </c>
      <c r="D404" s="136">
        <f>2</f>
        <v>2</v>
      </c>
      <c r="E404" s="137" t="s">
        <v>11</v>
      </c>
      <c r="F404" s="66"/>
      <c r="G404" s="66"/>
      <c r="H404" s="134">
        <f t="shared" si="28"/>
        <v>0</v>
      </c>
    </row>
    <row r="405" spans="1:8" ht="38.25" x14ac:dyDescent="0.25">
      <c r="A405" s="135"/>
      <c r="B405" s="248" t="s">
        <v>23</v>
      </c>
      <c r="C405" s="132" t="s">
        <v>272</v>
      </c>
      <c r="D405" s="136">
        <v>12</v>
      </c>
      <c r="E405" s="137" t="s">
        <v>11</v>
      </c>
      <c r="F405" s="66"/>
      <c r="G405" s="66"/>
      <c r="H405" s="134">
        <f t="shared" si="28"/>
        <v>0</v>
      </c>
    </row>
    <row r="406" spans="1:8" x14ac:dyDescent="0.25">
      <c r="A406" s="135"/>
      <c r="B406" s="248" t="s">
        <v>24</v>
      </c>
      <c r="C406" s="132" t="s">
        <v>405</v>
      </c>
      <c r="D406" s="136">
        <v>10</v>
      </c>
      <c r="E406" s="137" t="s">
        <v>19</v>
      </c>
      <c r="F406" s="66"/>
      <c r="G406" s="66"/>
      <c r="H406" s="134">
        <f t="shared" si="28"/>
        <v>0</v>
      </c>
    </row>
    <row r="407" spans="1:8" x14ac:dyDescent="0.25">
      <c r="A407" s="135"/>
      <c r="B407" s="248" t="s">
        <v>25</v>
      </c>
      <c r="C407" s="132" t="s">
        <v>406</v>
      </c>
      <c r="D407" s="136">
        <v>25</v>
      </c>
      <c r="E407" s="137" t="s">
        <v>19</v>
      </c>
      <c r="F407" s="66"/>
      <c r="G407" s="66"/>
      <c r="H407" s="134">
        <f t="shared" si="28"/>
        <v>0</v>
      </c>
    </row>
    <row r="408" spans="1:8" x14ac:dyDescent="0.25">
      <c r="A408" s="135"/>
      <c r="B408" s="248" t="s">
        <v>26</v>
      </c>
      <c r="C408" s="132" t="s">
        <v>407</v>
      </c>
      <c r="D408" s="136">
        <v>2</v>
      </c>
      <c r="E408" s="137" t="s">
        <v>66</v>
      </c>
      <c r="F408" s="66"/>
      <c r="G408" s="66"/>
      <c r="H408" s="134">
        <f t="shared" si="28"/>
        <v>0</v>
      </c>
    </row>
    <row r="409" spans="1:8" x14ac:dyDescent="0.25">
      <c r="A409" s="165"/>
      <c r="B409" s="166"/>
      <c r="C409" s="25" t="s">
        <v>600</v>
      </c>
      <c r="D409" s="166"/>
      <c r="E409" s="167"/>
      <c r="F409" s="168">
        <f>SUMPRODUCT(F399:F408,D399:D408)</f>
        <v>0</v>
      </c>
      <c r="G409" s="168">
        <f>SUMPRODUCT(G399:G408,D399:D408)</f>
        <v>0</v>
      </c>
      <c r="H409" s="169">
        <f>SUM(H399:H408)</f>
        <v>0</v>
      </c>
    </row>
    <row r="410" spans="1:8" x14ac:dyDescent="0.25">
      <c r="A410" s="170"/>
      <c r="B410" s="171" t="s">
        <v>273</v>
      </c>
      <c r="C410" s="84" t="s">
        <v>626</v>
      </c>
      <c r="D410" s="172"/>
      <c r="E410" s="171"/>
      <c r="F410" s="173"/>
      <c r="G410" s="173"/>
      <c r="H410" s="174"/>
    </row>
    <row r="411" spans="1:8" x14ac:dyDescent="0.25">
      <c r="A411" s="175"/>
      <c r="B411" s="85">
        <v>1</v>
      </c>
      <c r="C411" s="128" t="s">
        <v>627</v>
      </c>
      <c r="D411" s="176"/>
      <c r="E411" s="177"/>
      <c r="F411" s="178"/>
      <c r="G411" s="178"/>
      <c r="H411" s="179"/>
    </row>
    <row r="412" spans="1:8" x14ac:dyDescent="0.25">
      <c r="A412" s="135"/>
      <c r="B412" s="248" t="s">
        <v>13</v>
      </c>
      <c r="C412" s="132" t="s">
        <v>408</v>
      </c>
      <c r="D412" s="136">
        <v>10</v>
      </c>
      <c r="E412" s="137" t="s">
        <v>19</v>
      </c>
      <c r="F412" s="66"/>
      <c r="G412" s="66"/>
      <c r="H412" s="134">
        <f t="shared" ref="H412:H423" si="29">SUM(F412:G412)*D412</f>
        <v>0</v>
      </c>
    </row>
    <row r="413" spans="1:8" x14ac:dyDescent="0.25">
      <c r="A413" s="135"/>
      <c r="B413" s="248" t="s">
        <v>16</v>
      </c>
      <c r="C413" s="132" t="s">
        <v>401</v>
      </c>
      <c r="D413" s="136">
        <v>63</v>
      </c>
      <c r="E413" s="137" t="s">
        <v>19</v>
      </c>
      <c r="F413" s="66"/>
      <c r="G413" s="66"/>
      <c r="H413" s="134">
        <f t="shared" si="29"/>
        <v>0</v>
      </c>
    </row>
    <row r="414" spans="1:8" x14ac:dyDescent="0.25">
      <c r="A414" s="135"/>
      <c r="B414" s="248" t="s">
        <v>18</v>
      </c>
      <c r="C414" s="132" t="s">
        <v>403</v>
      </c>
      <c r="D414" s="136">
        <v>45</v>
      </c>
      <c r="E414" s="137" t="s">
        <v>11</v>
      </c>
      <c r="F414" s="66"/>
      <c r="G414" s="66"/>
      <c r="H414" s="134">
        <f t="shared" si="29"/>
        <v>0</v>
      </c>
    </row>
    <row r="415" spans="1:8" ht="76.5" x14ac:dyDescent="0.25">
      <c r="A415" s="135"/>
      <c r="B415" s="248" t="s">
        <v>20</v>
      </c>
      <c r="C415" s="132" t="s">
        <v>628</v>
      </c>
      <c r="D415" s="136">
        <v>6</v>
      </c>
      <c r="E415" s="137" t="s">
        <v>19</v>
      </c>
      <c r="F415" s="66"/>
      <c r="G415" s="66"/>
      <c r="H415" s="134">
        <f t="shared" si="29"/>
        <v>0</v>
      </c>
    </row>
    <row r="416" spans="1:8" ht="38.25" x14ac:dyDescent="0.25">
      <c r="A416" s="135"/>
      <c r="B416" s="248" t="s">
        <v>21</v>
      </c>
      <c r="C416" s="151" t="s">
        <v>629</v>
      </c>
      <c r="D416" s="156">
        <v>1</v>
      </c>
      <c r="E416" s="157" t="s">
        <v>11</v>
      </c>
      <c r="F416" s="66"/>
      <c r="G416" s="66"/>
      <c r="H416" s="134">
        <f t="shared" si="29"/>
        <v>0</v>
      </c>
    </row>
    <row r="417" spans="1:11" x14ac:dyDescent="0.25">
      <c r="A417" s="135"/>
      <c r="B417" s="248" t="s">
        <v>22</v>
      </c>
      <c r="C417" s="151" t="s">
        <v>409</v>
      </c>
      <c r="D417" s="161">
        <v>1</v>
      </c>
      <c r="E417" s="162" t="s">
        <v>11</v>
      </c>
      <c r="F417" s="266"/>
      <c r="G417" s="266"/>
      <c r="H417" s="134">
        <f t="shared" si="29"/>
        <v>0</v>
      </c>
    </row>
    <row r="418" spans="1:11" x14ac:dyDescent="0.25">
      <c r="A418" s="135"/>
      <c r="B418" s="248" t="s">
        <v>23</v>
      </c>
      <c r="C418" s="151" t="s">
        <v>410</v>
      </c>
      <c r="D418" s="161">
        <v>3</v>
      </c>
      <c r="E418" s="162" t="s">
        <v>11</v>
      </c>
      <c r="F418" s="66"/>
      <c r="G418" s="66"/>
      <c r="H418" s="134">
        <f t="shared" si="29"/>
        <v>0</v>
      </c>
    </row>
    <row r="419" spans="1:11" x14ac:dyDescent="0.25">
      <c r="A419" s="135"/>
      <c r="B419" s="248" t="s">
        <v>24</v>
      </c>
      <c r="C419" s="151" t="s">
        <v>389</v>
      </c>
      <c r="D419" s="161">
        <v>1</v>
      </c>
      <c r="E419" s="162" t="s">
        <v>11</v>
      </c>
      <c r="F419" s="266"/>
      <c r="G419" s="266"/>
      <c r="H419" s="134">
        <f t="shared" si="29"/>
        <v>0</v>
      </c>
    </row>
    <row r="420" spans="1:11" x14ac:dyDescent="0.25">
      <c r="A420" s="135"/>
      <c r="B420" s="248" t="s">
        <v>25</v>
      </c>
      <c r="C420" s="151" t="s">
        <v>411</v>
      </c>
      <c r="D420" s="161">
        <v>395</v>
      </c>
      <c r="E420" s="162" t="s">
        <v>19</v>
      </c>
      <c r="F420" s="266"/>
      <c r="G420" s="266"/>
      <c r="H420" s="134">
        <f t="shared" si="29"/>
        <v>0</v>
      </c>
    </row>
    <row r="421" spans="1:11" x14ac:dyDescent="0.25">
      <c r="A421" s="135"/>
      <c r="B421" s="248" t="s">
        <v>26</v>
      </c>
      <c r="C421" s="151" t="s">
        <v>412</v>
      </c>
      <c r="D421" s="161">
        <v>15</v>
      </c>
      <c r="E421" s="162" t="s">
        <v>11</v>
      </c>
      <c r="F421" s="266"/>
      <c r="G421" s="163" t="s">
        <v>15</v>
      </c>
      <c r="H421" s="134">
        <f t="shared" si="29"/>
        <v>0</v>
      </c>
    </row>
    <row r="422" spans="1:11" x14ac:dyDescent="0.25">
      <c r="A422" s="135"/>
      <c r="B422" s="248" t="s">
        <v>27</v>
      </c>
      <c r="C422" s="151" t="s">
        <v>413</v>
      </c>
      <c r="D422" s="161">
        <v>14</v>
      </c>
      <c r="E422" s="162" t="s">
        <v>11</v>
      </c>
      <c r="F422" s="266"/>
      <c r="G422" s="266"/>
      <c r="H422" s="134">
        <f t="shared" si="29"/>
        <v>0</v>
      </c>
    </row>
    <row r="423" spans="1:11" x14ac:dyDescent="0.25">
      <c r="A423" s="135"/>
      <c r="B423" s="248" t="s">
        <v>28</v>
      </c>
      <c r="C423" s="151" t="s">
        <v>414</v>
      </c>
      <c r="D423" s="136">
        <v>14</v>
      </c>
      <c r="E423" s="137" t="s">
        <v>11</v>
      </c>
      <c r="F423" s="133" t="s">
        <v>15</v>
      </c>
      <c r="G423" s="66"/>
      <c r="H423" s="134">
        <f t="shared" si="29"/>
        <v>0</v>
      </c>
    </row>
    <row r="424" spans="1:11" x14ac:dyDescent="0.25">
      <c r="A424" s="165"/>
      <c r="B424" s="166"/>
      <c r="C424" s="25" t="s">
        <v>601</v>
      </c>
      <c r="D424" s="166"/>
      <c r="E424" s="167"/>
      <c r="F424" s="168">
        <f>SUMPRODUCT(F412:F423,D412:D423)</f>
        <v>0</v>
      </c>
      <c r="G424" s="168">
        <f>SUMPRODUCT(G412:G423,D412:D423)</f>
        <v>0</v>
      </c>
      <c r="H424" s="169">
        <f>SUM(H412:H423)</f>
        <v>0</v>
      </c>
    </row>
    <row r="425" spans="1:11" x14ac:dyDescent="0.25">
      <c r="A425" s="170"/>
      <c r="B425" s="171" t="s">
        <v>630</v>
      </c>
      <c r="C425" s="84" t="s">
        <v>274</v>
      </c>
      <c r="D425" s="172"/>
      <c r="E425" s="171"/>
      <c r="F425" s="173"/>
      <c r="G425" s="173"/>
      <c r="H425" s="174"/>
    </row>
    <row r="426" spans="1:11" x14ac:dyDescent="0.25">
      <c r="A426" s="135"/>
      <c r="B426" s="248" t="s">
        <v>13</v>
      </c>
      <c r="C426" s="164" t="s">
        <v>415</v>
      </c>
      <c r="D426" s="136">
        <v>6</v>
      </c>
      <c r="E426" s="137" t="s">
        <v>11</v>
      </c>
      <c r="F426" s="66"/>
      <c r="G426" s="66"/>
      <c r="H426" s="134">
        <f>SUM(F426:G426)*D426</f>
        <v>0</v>
      </c>
    </row>
    <row r="427" spans="1:11" x14ac:dyDescent="0.25">
      <c r="A427" s="135"/>
      <c r="B427" s="248" t="s">
        <v>16</v>
      </c>
      <c r="C427" s="164" t="s">
        <v>275</v>
      </c>
      <c r="D427" s="136">
        <v>1</v>
      </c>
      <c r="E427" s="137" t="s">
        <v>11</v>
      </c>
      <c r="F427" s="133" t="s">
        <v>15</v>
      </c>
      <c r="G427" s="66"/>
      <c r="H427" s="134">
        <f t="shared" ref="H427" si="30">SUM(F427:G427)*D427</f>
        <v>0</v>
      </c>
    </row>
    <row r="428" spans="1:11" x14ac:dyDescent="0.25">
      <c r="A428" s="182"/>
      <c r="B428" s="183"/>
      <c r="C428" s="184" t="s">
        <v>276</v>
      </c>
      <c r="D428" s="185"/>
      <c r="E428" s="186"/>
      <c r="F428" s="187">
        <f>SUMPRODUCT(F426:F427,D426:D427)</f>
        <v>0</v>
      </c>
      <c r="G428" s="187">
        <f>SUMPRODUCT(G426:G427,D426:D427)</f>
        <v>0</v>
      </c>
      <c r="H428" s="188">
        <f>SUM(H426:H427)</f>
        <v>0</v>
      </c>
      <c r="J428" s="189"/>
    </row>
    <row r="429" spans="1:11" ht="15.75" thickBot="1" x14ac:dyDescent="0.3">
      <c r="A429" s="254"/>
      <c r="B429" s="207"/>
      <c r="C429" s="206" t="s">
        <v>277</v>
      </c>
      <c r="D429" s="208"/>
      <c r="E429" s="209"/>
      <c r="F429" s="210">
        <f>F428+F424+F409+F396+F381+F333</f>
        <v>0</v>
      </c>
      <c r="G429" s="210">
        <f>G428+G424+G409+G396+G381+G333</f>
        <v>0</v>
      </c>
      <c r="H429" s="255">
        <f>H428+H424+H409+H396+H381+H333</f>
        <v>0</v>
      </c>
      <c r="J429" s="189"/>
    </row>
    <row r="430" spans="1:11" ht="15.75" thickBot="1" x14ac:dyDescent="0.3">
      <c r="A430" s="198"/>
      <c r="B430" s="199"/>
      <c r="C430" s="200" t="s">
        <v>278</v>
      </c>
      <c r="D430" s="201"/>
      <c r="E430" s="201"/>
      <c r="F430" s="202">
        <f>F429+F227+F174</f>
        <v>0</v>
      </c>
      <c r="G430" s="202">
        <f>G429+G227+G174</f>
        <v>0</v>
      </c>
      <c r="H430" s="203">
        <f>H429+H227+H174</f>
        <v>0</v>
      </c>
      <c r="J430" s="189"/>
      <c r="K430" s="204"/>
    </row>
    <row r="431" spans="1:11" x14ac:dyDescent="0.25">
      <c r="A431" s="256"/>
      <c r="B431" s="212"/>
      <c r="C431" s="211" t="s">
        <v>647</v>
      </c>
      <c r="D431" s="213"/>
      <c r="E431" s="214"/>
      <c r="F431" s="215"/>
      <c r="G431" s="215"/>
      <c r="H431" s="257"/>
    </row>
    <row r="432" spans="1:11" ht="45.75" customHeight="1" thickBot="1" x14ac:dyDescent="0.3">
      <c r="A432" s="258"/>
      <c r="B432" s="259"/>
      <c r="C432" s="260" t="s">
        <v>649</v>
      </c>
      <c r="D432" s="261"/>
      <c r="E432" s="261"/>
      <c r="F432" s="261"/>
      <c r="G432" s="261"/>
      <c r="H432" s="262"/>
    </row>
  </sheetData>
  <sheetProtection algorithmName="SHA-512" hashValue="JL+3cu/iz4nN+cK5hkbnGNpWcG0YpPjMH41wzEOz3BIT/PVT3kbcTAqovr1DqVDsqouZR50DxhGikAb43ZH4iA==" saltValue="mH3kFYJpsC/qcjsSuaHVrA==" spinCount="100000" sheet="1" objects="1" scenarios="1"/>
  <mergeCells count="29">
    <mergeCell ref="C23:H23"/>
    <mergeCell ref="C1:F1"/>
    <mergeCell ref="G1:H2"/>
    <mergeCell ref="A3:H3"/>
    <mergeCell ref="A4:H4"/>
    <mergeCell ref="A5:H5"/>
    <mergeCell ref="A6:H6"/>
    <mergeCell ref="A7:H7"/>
    <mergeCell ref="A8:H8"/>
    <mergeCell ref="F9:G9"/>
    <mergeCell ref="C13:H13"/>
    <mergeCell ref="D9:D10"/>
    <mergeCell ref="E9:E10"/>
    <mergeCell ref="C9:C10"/>
    <mergeCell ref="A9:A10"/>
    <mergeCell ref="H9:H10"/>
    <mergeCell ref="C145:H145"/>
    <mergeCell ref="C63:H63"/>
    <mergeCell ref="C29:H29"/>
    <mergeCell ref="C35:H35"/>
    <mergeCell ref="C38:H38"/>
    <mergeCell ref="C43:H43"/>
    <mergeCell ref="C45:H45"/>
    <mergeCell ref="C54:H54"/>
    <mergeCell ref="C80:H80"/>
    <mergeCell ref="C90:H90"/>
    <mergeCell ref="C94:H94"/>
    <mergeCell ref="C109:H109"/>
    <mergeCell ref="C432:H432"/>
  </mergeCells>
  <hyperlinks>
    <hyperlink ref="D165"/>
    <hyperlink ref="C165" display="          - tomada 2P+T c/ universal"/>
    <hyperlink ref="D173"/>
    <hyperlink ref="C173" display="          - tomada 2P+T c/ universal"/>
    <hyperlink ref="D22"/>
    <hyperlink ref="C22" display="Espelho de pvc 4x2&quot; (100x50mm) com:"/>
    <hyperlink ref="C429" display="Parafusos, porcas e arruelas para perfilados/eletrocalha"/>
    <hyperlink ref="D429"/>
    <hyperlink ref="C266" display="Cabo unipolar #2,5mm² flexível HF (Não Halogenado), 70°C  450/750V AFUMEX, AFITOX ou similar "/>
    <hyperlink ref="C267" display="Cabo unipolar #4,0mm² flexível HF (Não Halogenado), 70°C  450/750V AFUMEX, AFITOX ou similar "/>
    <hyperlink ref="C257" display="Banco de Capacitores Trifásico fixo 2,0 kVAr em 380VAC, em caixa ABS com tampa, com dispositivos anti-explosão, disjuntor de proteção e distorção máxima de harmônicas de 3%"/>
    <hyperlink ref="C268" display="Cordoalha de cobre nú #16mm2 (aterramentos eletrodutos e acessórios de fixação)"/>
    <hyperlink ref="C280" display="          - tomada 1xP+T 20A/250V NBR 14136 (AZUL) "/>
    <hyperlink ref="D294"/>
    <hyperlink ref="C294" display="Eletrocalha perfurada 50x50mm "/>
    <hyperlink ref="D293"/>
    <hyperlink ref="C293" display="Suporte Dutotec  Ref. DT.66844.10 p/tres blocos com, DUAS tomadas tipo bloco NBR.20A Ref. DT.99230.00 (AZUL), mais um bloco cego Ref. DT 99430.00 ou similar."/>
    <hyperlink ref="C316" display="          - tomada 2P+T c/ universal"/>
    <hyperlink ref="C317" display="          - tomada 2P+T c/ universal"/>
    <hyperlink ref="D321"/>
    <hyperlink ref="C321" display="Sirene eletronica áudio/estrobo interna para sanitário PPNE com fonte de alimentação por Bateria "/>
    <hyperlink ref="D322"/>
    <hyperlink ref="C322" display="Acionador fixo de alarme para sanitário PPNE tipo botoeira soco com retenção e botão reset. Alimentação por bateria"/>
    <hyperlink ref="C332" display="Suporte suspensão para eletrocalha 50x50mm "/>
    <hyperlink ref="C351" display="Centro de Distribuição tipo Quadro de Comando para Caixa p/ reversora - GSP.2"/>
    <hyperlink ref="C363" display="          - tomada 2P+T c/ universal"/>
    <hyperlink ref="C359" display="Suporte suspensão para eletrocalha 50x50mm "/>
    <hyperlink ref="C355" display="Caixa derivação 100x100mm tipo X  p/Canaleta de Alumínio de 73x25mm"/>
    <hyperlink ref="C356" display="Espelho de pvc 4x2&quot; (100x50mm) com:"/>
    <hyperlink ref="C354" display="Caixa derivação 100x100mm tipo X  p/Canaleta de Alumínio de 73x25mm"/>
    <hyperlink ref="C311" display="Tampa para eletrocalha 50mm"/>
    <hyperlink ref="C367" display="Suporte Ref. DT.66844.10 p/tres blocos com, UM bloco c/RJ.45 Cat.5e Ref. DT.99530.00, mais dois blocos cegos Ref. DT 99430.00 ou similar."/>
    <hyperlink ref="C366" display="Suporte Ref. DT.66844.10 p/tres blocos com, DOIS blocos c/RJ.45 Cat.5e Ref. DT.99530.00, mais um bloco cego Ref. DT 99430.00 ou similar."/>
    <hyperlink ref="C369" display="Espelho de pvc 4x2&quot; (100x50mm) com:"/>
    <hyperlink ref="C370" display="Rack padrão 19&quot; tipo gabinete fechado, porta acrílico com chave, próprio para cabeamento estruturado de 24 Us, profundidade 570mm (Cabeamento Horizontal) fixado na paede a 0,40m do piso"/>
    <hyperlink ref="C371" display="          - tomada 2P+T c/ universal"/>
    <hyperlink ref="C373" display="TE horizontal p/ eletrocalha 50x50mm "/>
    <hyperlink ref="C374" display="Suporte suspensão para eletrocalha 50x50mm "/>
    <hyperlink ref="C379" display="          - tomada 2P+T c/ universal"/>
    <hyperlink ref="C391" display="Tampa para eletrocalha 50mm"/>
    <hyperlink ref="C393" display="Tampa para eletrocalha 50mm"/>
    <hyperlink ref="C388" display="Suporte suspensão para eletrocalha 50x50mm "/>
    <hyperlink ref="C372" display="Suporte suspensão para eletrocalha 50x50mm "/>
    <hyperlink ref="C398" display="Eletrocalha perfurada 50x50mm "/>
    <hyperlink ref="C427" display="Vergalhão roca total 1/4&quot;"/>
    <hyperlink ref="D320"/>
    <hyperlink ref="C320" display="Vergalhão roca total 1/4&quot;"/>
    <hyperlink ref="C330" display="TE horizontal p/ eletrocalha 50x50mm "/>
    <hyperlink ref="C331" display="Suporte suspensão para eletrocalha 50x50mm "/>
    <hyperlink ref="C378" display="Rack padrão 19&quot; tipo gabinete fechado, porta acrílico com chave, próprio para cabeamento estruturado de 24 Us, profundidade 570mm (Cabeamento Horizontal) fixado na paede a 0,40m do piso"/>
    <hyperlink ref="C411" display="Eletrocalha perfurada 50x50mm "/>
    <hyperlink ref="C230" display="Espelho de pvc 4x2&quot; (100x50mm) com:"/>
  </hyperlinks>
  <printOptions horizontalCentered="1"/>
  <pageMargins left="0.51181102362204722" right="0.51181102362204722" top="1.1811023622047245" bottom="0.78740157480314965" header="0.31496062992125984" footer="0.31496062992125984"/>
  <pageSetup paperSize="9" scale="85" orientation="landscape" r:id="rId1"/>
  <headerFooter>
    <oddHeader>&amp;L&amp;G
BANCO DO ESTADO DO RIO GRANDE DO SUL S. A.
UNIDADE DE ENGENHARIA&amp;RFOLHA &amp;P/&amp;N</oddHeader>
    <oddFooter>&amp;LÁREA:                              EXEC.:                        CONF.:                            AUTORIZ.:      
             &amp;R
FORNECEDOR:                                                                 DATA: __/__/__ 
&amp;F</oddFooter>
  </headerFooter>
  <colBreaks count="1" manualBreakCount="1">
    <brk id="8" max="1048575" man="1"/>
  </colBreaks>
  <ignoredErrors>
    <ignoredError sqref="B23 B29"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 ORÇAMENTÁRIA</vt:lpstr>
      <vt:lpstr>'PLANILHA ORÇAMENTÁRIA'!Area_de_impressao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Iuri Mizoguchi</dc:creator>
  <cp:lastModifiedBy>Magda Regina Stockmans</cp:lastModifiedBy>
  <cp:lastPrinted>2016-11-10T15:00:56Z</cp:lastPrinted>
  <dcterms:created xsi:type="dcterms:W3CDTF">2016-06-24T12:40:55Z</dcterms:created>
  <dcterms:modified xsi:type="dcterms:W3CDTF">2016-11-10T15:05:11Z</dcterms:modified>
</cp:coreProperties>
</file>